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mc:AlternateContent xmlns:mc="http://schemas.openxmlformats.org/markup-compatibility/2006">
    <mc:Choice Requires="x15">
      <x15ac:absPath xmlns:x15ac="http://schemas.microsoft.com/office/spreadsheetml/2010/11/ac" url="C:\Users\mcoker\Downloads\"/>
    </mc:Choice>
  </mc:AlternateContent>
  <xr:revisionPtr revIDLastSave="0" documentId="8_{7316403E-9E41-404D-9553-C40B5B992698}" xr6:coauthVersionLast="36" xr6:coauthVersionMax="36" xr10:uidLastSave="{00000000-0000-0000-0000-000000000000}"/>
  <bookViews>
    <workbookView xWindow="0" yWindow="0" windowWidth="20490" windowHeight="6345" firstSheet="1" activeTab="2" xr2:uid="{00000000-000D-0000-FFFF-FFFF00000000}"/>
  </bookViews>
  <sheets>
    <sheet name="SUMMARY PAGE" sheetId="3" r:id="rId1"/>
    <sheet name="OVERHEAD TANK" sheetId="8" r:id="rId2"/>
    <sheet name="BUILDING BLOCK" sheetId="1" r:id="rId3"/>
    <sheet name="PMS SHED-OTHERS" sheetId="5" r:id="rId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37" i="5" l="1"/>
  <c r="G4" i="8" l="1"/>
  <c r="G5" i="8"/>
  <c r="G7" i="8"/>
  <c r="G8" i="8"/>
  <c r="G9" i="8"/>
  <c r="G10" i="8"/>
  <c r="G11" i="8"/>
  <c r="G12" i="8"/>
  <c r="G13" i="8"/>
  <c r="G14" i="8"/>
  <c r="G15" i="8"/>
  <c r="G3" i="8"/>
  <c r="D6" i="8"/>
  <c r="G6" i="8" s="1"/>
  <c r="F18" i="1"/>
  <c r="F56" i="1"/>
  <c r="F57" i="1"/>
  <c r="F58" i="1"/>
  <c r="F59" i="1"/>
  <c r="F60" i="1"/>
  <c r="F61" i="1"/>
  <c r="F62" i="1"/>
  <c r="F63" i="1"/>
  <c r="F55" i="1"/>
  <c r="F30" i="1"/>
  <c r="F191" i="1"/>
  <c r="F189" i="1"/>
  <c r="F222" i="1"/>
  <c r="F223" i="1"/>
  <c r="F224" i="1"/>
  <c r="F221" i="1"/>
  <c r="F215" i="1"/>
  <c r="F213" i="1"/>
  <c r="F205" i="1"/>
  <c r="F206" i="1"/>
  <c r="F207" i="1"/>
  <c r="F208" i="1"/>
  <c r="F209" i="1"/>
  <c r="F204" i="1"/>
  <c r="F198" i="1"/>
  <c r="F196" i="1"/>
  <c r="F197" i="1"/>
  <c r="F195" i="1"/>
  <c r="G16" i="8" l="1"/>
  <c r="E5" i="3" s="1"/>
  <c r="F66" i="1"/>
  <c r="F210" i="1"/>
  <c r="F192" i="1"/>
  <c r="F199" i="1"/>
  <c r="F216" i="1"/>
  <c r="F225" i="1" l="1"/>
  <c r="F226" i="1" s="1"/>
  <c r="F228" i="1" s="1"/>
  <c r="F29" i="1" l="1"/>
  <c r="F39" i="1"/>
  <c r="F24" i="1"/>
  <c r="F25" i="1"/>
  <c r="F23" i="1"/>
  <c r="F26" i="1" l="1"/>
  <c r="F38" i="1"/>
  <c r="F37" i="1"/>
  <c r="F8" i="1"/>
  <c r="F7" i="1"/>
  <c r="F22" i="5" l="1"/>
  <c r="F13" i="5"/>
  <c r="C6" i="5"/>
  <c r="F6" i="5" s="1"/>
  <c r="C5" i="5"/>
  <c r="F5" i="5" s="1"/>
  <c r="C3" i="5"/>
  <c r="F3" i="5" s="1"/>
  <c r="F125" i="5"/>
  <c r="F100" i="5"/>
  <c r="F98" i="5"/>
  <c r="F96" i="5"/>
  <c r="F94" i="5"/>
  <c r="F83" i="5"/>
  <c r="F80" i="5"/>
  <c r="F78" i="5"/>
  <c r="F76" i="5"/>
  <c r="F67" i="5"/>
  <c r="F63" i="5"/>
  <c r="F46" i="5"/>
  <c r="F43" i="5"/>
  <c r="F40" i="5"/>
  <c r="F38" i="5"/>
  <c r="F35" i="5"/>
  <c r="F34" i="5"/>
  <c r="F30" i="5"/>
  <c r="F20" i="5"/>
  <c r="F12" i="5"/>
  <c r="F8" i="5"/>
  <c r="F70" i="5" l="1"/>
  <c r="F73" i="5"/>
  <c r="F132" i="5"/>
  <c r="F145" i="5" s="1"/>
  <c r="F48" i="5"/>
  <c r="F59" i="5" s="1"/>
  <c r="F112" i="5" s="1"/>
  <c r="F108" i="5"/>
  <c r="F116" i="5" s="1"/>
  <c r="F24" i="5"/>
  <c r="F36" i="5" s="1"/>
  <c r="F141" i="5" s="1"/>
  <c r="F84" i="5" l="1"/>
  <c r="F114" i="5" s="1"/>
  <c r="F120" i="5" s="1"/>
  <c r="F143" i="5" s="1"/>
  <c r="E7" i="3" l="1"/>
  <c r="F378" i="1" l="1"/>
  <c r="F89" i="1"/>
  <c r="F87" i="1"/>
  <c r="F79" i="1"/>
  <c r="F78" i="1"/>
  <c r="F50" i="1"/>
  <c r="F6" i="1"/>
  <c r="F331" i="1"/>
  <c r="F333" i="1"/>
  <c r="F340" i="1"/>
  <c r="F341" i="1"/>
  <c r="F348" i="1"/>
  <c r="F350" i="1" s="1"/>
  <c r="F357" i="1" s="1"/>
  <c r="B352" i="1"/>
  <c r="F80" i="1" l="1"/>
  <c r="F90" i="1"/>
  <c r="F343" i="1"/>
  <c r="F356" i="1" s="1"/>
  <c r="F101" i="1"/>
  <c r="F103" i="1"/>
  <c r="F105" i="1"/>
  <c r="F107" i="1"/>
  <c r="F99" i="1"/>
  <c r="F91" i="1" l="1"/>
  <c r="F366" i="1" s="1"/>
  <c r="F325" i="1"/>
  <c r="F323" i="1"/>
  <c r="F301" i="1"/>
  <c r="F299" i="1"/>
  <c r="F297" i="1"/>
  <c r="F290" i="1"/>
  <c r="F288" i="1"/>
  <c r="F280" i="1"/>
  <c r="F278" i="1"/>
  <c r="C274" i="1"/>
  <c r="F272" i="1"/>
  <c r="F270" i="1"/>
  <c r="F268" i="1"/>
  <c r="F266" i="1"/>
  <c r="F262" i="1"/>
  <c r="F260" i="1"/>
  <c r="C252" i="1"/>
  <c r="F252" i="1" s="1"/>
  <c r="F248" i="1"/>
  <c r="F246" i="1"/>
  <c r="F243" i="1"/>
  <c r="F241" i="1"/>
  <c r="F180" i="1"/>
  <c r="F182" i="1" s="1"/>
  <c r="F376" i="1" s="1"/>
  <c r="F171" i="1"/>
  <c r="F169" i="1"/>
  <c r="F168" i="1"/>
  <c r="F162" i="1"/>
  <c r="F160" i="1"/>
  <c r="F158" i="1"/>
  <c r="F150" i="1"/>
  <c r="F148" i="1"/>
  <c r="F138" i="1"/>
  <c r="D138" i="1"/>
  <c r="F137" i="1"/>
  <c r="F134" i="1"/>
  <c r="F130" i="1"/>
  <c r="F116" i="1"/>
  <c r="F114" i="1"/>
  <c r="F49" i="1"/>
  <c r="F41" i="1"/>
  <c r="F19" i="1"/>
  <c r="F32" i="1" s="1"/>
  <c r="F12" i="1"/>
  <c r="F364" i="1" l="1"/>
  <c r="F274" i="1"/>
  <c r="F293" i="1" s="1"/>
  <c r="F354" i="1" s="1"/>
  <c r="F254" i="1"/>
  <c r="F353" i="1" s="1"/>
  <c r="F303" i="1"/>
  <c r="F164" i="1"/>
  <c r="F372" i="1" s="1"/>
  <c r="F173" i="1"/>
  <c r="F374" i="1" s="1"/>
  <c r="F142" i="1"/>
  <c r="F370" i="1" s="1"/>
  <c r="F127" i="1"/>
  <c r="F13" i="1"/>
  <c r="F42" i="1" s="1"/>
  <c r="F309" i="1"/>
  <c r="F305" i="1"/>
  <c r="F361" i="1" l="1"/>
  <c r="F311" i="1"/>
  <c r="F124" i="1" l="1"/>
  <c r="F368" i="1" s="1"/>
  <c r="F313" i="1"/>
  <c r="F317" i="1" l="1"/>
  <c r="F315" i="1"/>
  <c r="F327" i="1" l="1"/>
  <c r="F355" i="1" s="1"/>
  <c r="F358" i="1" s="1"/>
  <c r="F380" i="1" s="1"/>
  <c r="F382" i="1" l="1"/>
  <c r="E6" i="3" s="1"/>
  <c r="K7" i="3" l="1"/>
  <c r="K8" i="3" s="1"/>
</calcChain>
</file>

<file path=xl/sharedStrings.xml><?xml version="1.0" encoding="utf-8"?>
<sst xmlns="http://schemas.openxmlformats.org/spreadsheetml/2006/main" count="598" uniqueCount="349">
  <si>
    <t>ITEM</t>
  </si>
  <si>
    <t>DESCRIPTION</t>
  </si>
  <si>
    <t>QTY</t>
  </si>
  <si>
    <t>UNIT</t>
  </si>
  <si>
    <t>RATE</t>
  </si>
  <si>
    <t>AMOUNT</t>
  </si>
  <si>
    <t xml:space="preserve">SUBSTRUCTURE </t>
  </si>
  <si>
    <t>1.5: EXCAVATING AND FILLING</t>
  </si>
  <si>
    <t>A</t>
  </si>
  <si>
    <t>sum</t>
  </si>
  <si>
    <t>B</t>
  </si>
  <si>
    <t>C</t>
  </si>
  <si>
    <t>D</t>
  </si>
  <si>
    <t>E</t>
  </si>
  <si>
    <t>Filling obtained from excavated material</t>
  </si>
  <si>
    <t>F</t>
  </si>
  <si>
    <t xml:space="preserve"> Final thickness of filling not exceeding 500mm deep 500mm thick; Site, not more</t>
  </si>
  <si>
    <t xml:space="preserve"> than 200mm around site,backfilling foundations; in layers average depth 250mm</t>
  </si>
  <si>
    <t>G</t>
  </si>
  <si>
    <t>m3</t>
  </si>
  <si>
    <t>TO COLLECTION</t>
  </si>
  <si>
    <t xml:space="preserve"> EXCAVATING AND FILLING (Cont'd)</t>
  </si>
  <si>
    <t>Approved quality 1mm thick damp proof membrane</t>
  </si>
  <si>
    <t xml:space="preserve">Damp Proof Membrane; Over 500mm wide, </t>
  </si>
  <si>
    <t>M2</t>
  </si>
  <si>
    <t xml:space="preserve"> 1mm thick; Horizontal</t>
  </si>
  <si>
    <t>1.11: INSITU CONCRETE WORKS</t>
  </si>
  <si>
    <t>Weak Concrete (1:10 - graded sub base)</t>
  </si>
  <si>
    <t xml:space="preserve"> unblinded hardcore</t>
  </si>
  <si>
    <t>Grade 25 Concrete</t>
  </si>
  <si>
    <t>Horizontal Work</t>
  </si>
  <si>
    <t>Formwork</t>
  </si>
  <si>
    <t>Plain formwork</t>
  </si>
  <si>
    <t xml:space="preserve">Sides of foundations and bases; </t>
  </si>
  <si>
    <t>m</t>
  </si>
  <si>
    <t>rectangular shape</t>
  </si>
  <si>
    <t>kg</t>
  </si>
  <si>
    <t>1.14: MASONRY</t>
  </si>
  <si>
    <t>Brick/Block Walling</t>
  </si>
  <si>
    <t xml:space="preserve">460x230x230 mm sandcrete block wall laid in stretcher bond and fill concrete with  concrete  grade 40
Hollow sandcrete blockwall beded and jointed in cement and sand (1:6) 
</t>
  </si>
  <si>
    <t xml:space="preserve">Walls; </t>
  </si>
  <si>
    <t>Sum</t>
  </si>
  <si>
    <t>COLLECTION</t>
  </si>
  <si>
    <t>Page 2</t>
  </si>
  <si>
    <t>TO SUMMARY</t>
  </si>
  <si>
    <t>H</t>
  </si>
  <si>
    <t>J</t>
  </si>
  <si>
    <t>40mm thick bed and badking</t>
  </si>
  <si>
    <t>ROOF CONSTRUCTION AND COVERING</t>
  </si>
  <si>
    <t xml:space="preserve"> approved preservatives Primary or Structural timber</t>
  </si>
  <si>
    <t>1.17: SHEET ROOF COVERING</t>
  </si>
  <si>
    <t>0.55mm stone coated aluminium  roofing sheet lapped at 0.01m and
 tied with divided screw nail in the purline</t>
  </si>
  <si>
    <t xml:space="preserve">  150mm girth; Valleys; flashing</t>
  </si>
  <si>
    <t>ELEMENT NO: 7</t>
  </si>
  <si>
    <t>WINDOW</t>
  </si>
  <si>
    <t>1.23: WINDOWS SCREENS AND LIGHTS</t>
  </si>
  <si>
    <t>Nigalex or other equal and approved heavy gauge</t>
  </si>
  <si>
    <t>aluminium section two or three bays with net; factory</t>
  </si>
  <si>
    <t>glazed with tinted 4mm thick sheet glass complete with</t>
  </si>
  <si>
    <t xml:space="preserve">glazing beads and other accessories and ironmongery </t>
  </si>
  <si>
    <t xml:space="preserve">including screwing and plugging frames to blockwall </t>
  </si>
  <si>
    <t>and concretework to Architects drawings</t>
  </si>
  <si>
    <t>Windows and window frames</t>
  </si>
  <si>
    <t>Nr</t>
  </si>
  <si>
    <t>Lintels for both doors and windows</t>
  </si>
  <si>
    <t>Lintels</t>
  </si>
  <si>
    <t>Lintel 12mm diameter</t>
  </si>
  <si>
    <t>8mm diameter links</t>
  </si>
  <si>
    <t>Purpose made swing/sliding doors constructed of hollowsteel</t>
  </si>
  <si>
    <t>sections and steel plates  complete with frames and glazing</t>
  </si>
  <si>
    <t xml:space="preserve">comprising of  clear sheet glass and beads </t>
  </si>
  <si>
    <t>including all necessary ironmongery</t>
  </si>
  <si>
    <t>Door Sets</t>
  </si>
  <si>
    <t>15mm thick cement and sand rendering (1:4) steel trowelled on block working</t>
  </si>
  <si>
    <t xml:space="preserve">    over 600mm wide</t>
  </si>
  <si>
    <t xml:space="preserve">    Less or equal to 600mm</t>
  </si>
  <si>
    <t>1.29: DECORATIONS</t>
  </si>
  <si>
    <t>Dulux or other equal and approved latex paint</t>
  </si>
  <si>
    <t xml:space="preserve">one coat; cement floated wall sandpapered </t>
  </si>
  <si>
    <t>smooth and one coat plastered wall</t>
  </si>
  <si>
    <t xml:space="preserve">Painting to general surfaces; </t>
  </si>
  <si>
    <t>less or equal to 300mm girth; internal and external</t>
  </si>
  <si>
    <t>m2</t>
  </si>
  <si>
    <t>Wall tiles</t>
  </si>
  <si>
    <t>Cement and sand mortar (1:4) on concrete base screeded level an to floors only not exceeding 45mm thick to horizontal, to receive ceramic tiles.</t>
  </si>
  <si>
    <t>600×600×10mm vatrified spanish floor ceramic tiles on benbed squares.</t>
  </si>
  <si>
    <t>Skirtings, net height 100mm; 15mm wide; Blockwall</t>
  </si>
  <si>
    <t>background</t>
  </si>
  <si>
    <t>CEILING FINISHINGS</t>
  </si>
  <si>
    <t>POP ceiling finishes on hardwood noggins including cornice in</t>
  </si>
  <si>
    <t>POP ceiling internaly</t>
  </si>
  <si>
    <t>ELECTRICAL INSTALLATONS</t>
  </si>
  <si>
    <t>INFORMATION</t>
  </si>
  <si>
    <t xml:space="preserve">  </t>
  </si>
  <si>
    <t>Nature and location of the work</t>
  </si>
  <si>
    <t>The work in this section comprises</t>
  </si>
  <si>
    <t>To collection :</t>
  </si>
  <si>
    <t>nr</t>
  </si>
  <si>
    <t xml:space="preserve"> </t>
  </si>
  <si>
    <t>Collection</t>
  </si>
  <si>
    <t>To Summary</t>
  </si>
  <si>
    <t>MECHANICAL INSTALLATIONS</t>
  </si>
  <si>
    <t>(i.)  Sanitary, Drainage and water supply installations, Mechanical services.                                             (ii) The contractor is hereby reffered to the Mechanical Services drawing for further details</t>
  </si>
  <si>
    <t>N13 Sanitary Fittings</t>
  </si>
  <si>
    <t>Sanitary fittings in approved colour including assembling all component parts, and making all necessary watertight joints in accordance with the manufacturers instructions, cleaning and leaving in sound mechanical working order on completion (joints to service and waste measured separately)</t>
  </si>
  <si>
    <t>W.C suite comprising pan and "S" trap complete with double flap plastic ring seats with rubber buffers, flushing cistern 9 litres capacity with concealed brackets, including flush bend and rubber cone connector including plugging and screwing cistern to wall</t>
  </si>
  <si>
    <t>Wash hand basin complete with plug, heavy gauge mixers, chain and stay with 12mm chromium plated waste fitting and pair of cantilever brackets cut and pinned to tiled wall.</t>
  </si>
  <si>
    <t>Set of accessories (stainless steel) comprising:Soap dish, Toilet roll holder, Towel rail, hook and cup</t>
  </si>
  <si>
    <t>800mm floor drain; stainless steel; mounted flush with floor finish</t>
  </si>
  <si>
    <t>Mirrors</t>
  </si>
  <si>
    <t>ROSE BUD 6mm silver glass mirror 600x450mm high with chromium plated dome headed screws and polythene buffers.</t>
  </si>
  <si>
    <t>R11 FOUL DRAINAGE ABOVE GROUND</t>
  </si>
  <si>
    <t>Pipes; straight; uPVC; push-fit jointed; in ducts, chases, floor screeds, and trenches</t>
  </si>
  <si>
    <t>100mm; waste water pipes and vents; in ducts; fixed to floor,  wall and chases</t>
  </si>
  <si>
    <t>50mm; waste pipes; in ducts; fixed to floor, wall and chases</t>
  </si>
  <si>
    <t>Extra over pipework UPVC pipe 100mm</t>
  </si>
  <si>
    <t>Bend; 100x100mm</t>
  </si>
  <si>
    <t>Tees; 100x100x100mm</t>
  </si>
  <si>
    <t xml:space="preserve">WC connector sleeve; 100x100mm plug </t>
  </si>
  <si>
    <t>Vent cowl; 100mm</t>
  </si>
  <si>
    <t>Cleaning eye; 100mm</t>
  </si>
  <si>
    <t>Extra over pipework UPVC pipe 50mm</t>
  </si>
  <si>
    <t>Bend; 50x50mm</t>
  </si>
  <si>
    <t>Tees; 50x50x50mm</t>
  </si>
  <si>
    <t xml:space="preserve">S10  COLD WATER </t>
  </si>
  <si>
    <t>PIPE LINES</t>
  </si>
  <si>
    <t>Pipes and fittings heavy gauge multilayer PPR "TECHNOGREEN" types in ducts, trenches, chases, floor screeds and insitu concrete as per Engineer's specification.</t>
  </si>
  <si>
    <t>K</t>
  </si>
  <si>
    <t xml:space="preserve">Water distribution; 25mm in floor and walls </t>
  </si>
  <si>
    <t>L</t>
  </si>
  <si>
    <t xml:space="preserve">Water distribution; 20mm in floor and walls </t>
  </si>
  <si>
    <t>Extra over pipework; PPR pipe; 25mm</t>
  </si>
  <si>
    <t>Elbow; 25x20mm</t>
  </si>
  <si>
    <t>Tees; 25x20x25mm</t>
  </si>
  <si>
    <t>Sockets; 25mm</t>
  </si>
  <si>
    <t>Nipple; 25x25mm</t>
  </si>
  <si>
    <t>Union connector; 25mm</t>
  </si>
  <si>
    <t>Extra over pipework; PPR pipe; 20mm</t>
  </si>
  <si>
    <t>Elbow; 20x20mm</t>
  </si>
  <si>
    <t>Tees; 20x20x20mm</t>
  </si>
  <si>
    <t>Sockets;20mm</t>
  </si>
  <si>
    <t>Nipple; 20x20mm</t>
  </si>
  <si>
    <t>Union connector; 20mm</t>
  </si>
  <si>
    <t>Accessories for Plumbing Services</t>
  </si>
  <si>
    <t>Valves and Corks; PPR fittings</t>
  </si>
  <si>
    <t>Gate valve; 25mm</t>
  </si>
  <si>
    <t>M</t>
  </si>
  <si>
    <t>Gate valve; 20mm</t>
  </si>
  <si>
    <t>DRY POWDER/GAS FIRE FIGHTING</t>
  </si>
  <si>
    <t>Equipment; supply, assemble and install the following Angus or approved equivalent equipment in positions indicated on the drawings; rate to include mounting on steel brackets screw to walls, fittings, accessories and ancillaries deemed necessary for a complete and operational installation</t>
  </si>
  <si>
    <t>Fire extinguisher; hand held for classes ABC; 9kg     capacity general purpose dry powder type</t>
  </si>
  <si>
    <t>Fire extinguisher; non- conterminated liquid vapour; electrical machine and tools appliances; hand held for classes Co2; 5kg capacity general purpose gas type</t>
  </si>
  <si>
    <t>R12 DRAINAGE BELOW GROUND</t>
  </si>
  <si>
    <t>Y10 PIPELINES</t>
  </si>
  <si>
    <t>PIPELINES; STRAIGHT; TO FALLS; UPLASTICISED PVC PIPES AND FITTINGS; TO B.S. 4660; RUBBER RING LIP SEAL COUPLING JOINTS; CONNECTION TO GULLY TRAPS, CHAMBERS AND  MANHOLES (MEASURED SEPARATELY); BURIED IN TRENCHES; AS ENGINEER'S SPECIFICATION</t>
  </si>
  <si>
    <t xml:space="preserve">Septic tank overall size 2000mm x 1150mm x 1800mm deep complete with cover slabs. </t>
  </si>
  <si>
    <t xml:space="preserve">Soakaway pit overall size 1450mm x 1150mm x 1800mm deep complete with cover slabs, </t>
  </si>
  <si>
    <t>Y11 PIPELINE ANCILLARIES</t>
  </si>
  <si>
    <t>ANCILLARIES AND ASSOCIATED FITTINGS AND ACCESSORIES; FIXING TO PIPEWORK AS SPECIFIED; AS ENGINEER'S SPECIFICATION</t>
  </si>
  <si>
    <t>Accessories in precast concrete; top set in with rodding eye and stopper; cement and sand (1:2) joint to pipe;</t>
  </si>
  <si>
    <t>Inspection chamber size 450x450x450mm deep(average); internally constructed of 150mm plain insert concrete grade 15  base; 150mm plain hollow sandcrete blockwork filled solid with plain concrete and capped with 75mm thick pre-cast concrete grade 20  cover slab reinforced with single layer B.R.C nr 65 mesh ; with 225mm  (average) concrete grade 15 benching and forming 150mm  half round diameter in and same rendering on sides in water proof cement mortar (1:3) with and including all necessary excavation, earthworks and formwork</t>
  </si>
  <si>
    <t>Page 3/19</t>
  </si>
  <si>
    <t>Page 3/20</t>
  </si>
  <si>
    <t>Page 3/21</t>
  </si>
  <si>
    <t>Page 3/22</t>
  </si>
  <si>
    <t>Page 3/23</t>
  </si>
  <si>
    <t>Carried to Summary</t>
  </si>
  <si>
    <t>SUMMARY</t>
  </si>
  <si>
    <t>Substructure</t>
  </si>
  <si>
    <t>N</t>
  </si>
  <si>
    <t xml:space="preserve">TO GENERAL SUMMARY </t>
  </si>
  <si>
    <t>50 x 150mm Rafters</t>
  </si>
  <si>
    <t>50 x 150mm Tiebeam</t>
  </si>
  <si>
    <t>50 x 75mm Strutting</t>
  </si>
  <si>
    <t>50 x 75mm Purlins</t>
  </si>
  <si>
    <t>M3</t>
  </si>
  <si>
    <r>
      <t>m</t>
    </r>
    <r>
      <rPr>
        <vertAlign val="superscript"/>
        <sz val="11"/>
        <rFont val="Garamond"/>
        <family val="1"/>
      </rPr>
      <t>3</t>
    </r>
  </si>
  <si>
    <r>
      <t>DISPOSAL OF EXCAVATED MATERIAL</t>
    </r>
    <r>
      <rPr>
        <sz val="11"/>
        <rFont val="Garamond"/>
        <family val="1"/>
      </rPr>
      <t xml:space="preserve">
Dispose of surplus excavated material and other debris offsite </t>
    </r>
  </si>
  <si>
    <r>
      <t>m</t>
    </r>
    <r>
      <rPr>
        <vertAlign val="superscript"/>
        <sz val="11"/>
        <rFont val="Garamond"/>
        <family val="1"/>
      </rPr>
      <t>2</t>
    </r>
  </si>
  <si>
    <r>
      <t>Covering over 500mm wide; Sloping 10</t>
    </r>
    <r>
      <rPr>
        <vertAlign val="superscript"/>
        <sz val="11"/>
        <color indexed="8"/>
        <rFont val="Garamond"/>
        <family val="1"/>
      </rPr>
      <t>0</t>
    </r>
    <r>
      <rPr>
        <sz val="11"/>
        <rFont val="Garamond"/>
        <family val="1"/>
      </rPr>
      <t xml:space="preserve"> Pitch; oven baked coloured</t>
    </r>
  </si>
  <si>
    <r>
      <t>1.11:IN-SITU CONCRETE</t>
    </r>
    <r>
      <rPr>
        <u/>
        <sz val="11"/>
        <rFont val="Garamond"/>
        <family val="1"/>
      </rPr>
      <t xml:space="preserve">
Reinforced in-situ concrete 13.5528,
 designed mix (1:2:4 19mm aggregate,
 minimum cement content 300kg/m</t>
    </r>
    <r>
      <rPr>
        <u/>
        <vertAlign val="superscript"/>
        <sz val="11"/>
        <rFont val="Garamond"/>
        <family val="1"/>
      </rPr>
      <t>3</t>
    </r>
    <r>
      <rPr>
        <u/>
        <sz val="11"/>
        <rFont val="Garamond"/>
        <family val="1"/>
      </rPr>
      <t xml:space="preserve">
 vibrated generally in</t>
    </r>
  </si>
  <si>
    <r>
      <t xml:space="preserve">1.11: FORMWORK FOR IN-SITU CONCRETE
</t>
    </r>
    <r>
      <rPr>
        <u/>
        <sz val="11"/>
        <rFont val="Garamond"/>
        <family val="1"/>
      </rPr>
      <t>Sawn formwork to vertical side and   horizontal bottom of</t>
    </r>
  </si>
  <si>
    <r>
      <t>1.11: REINFORCMENT FOR IN-SITU
 CONCRETE</t>
    </r>
    <r>
      <rPr>
        <sz val="11"/>
        <rFont val="Garamond"/>
        <family val="1"/>
      </rPr>
      <t xml:space="preserve">
</t>
    </r>
    <r>
      <rPr>
        <u/>
        <sz val="11"/>
        <rFont val="Garamond"/>
        <family val="1"/>
      </rPr>
      <t>Reinforcement bars: 13.e4449 high tensile
bar, straight and bend in:</t>
    </r>
  </si>
  <si>
    <t>O</t>
  </si>
  <si>
    <t>S/N</t>
  </si>
  <si>
    <t>PRELIMINARIES</t>
  </si>
  <si>
    <t>SUMMARY PAGE</t>
  </si>
  <si>
    <t>VAT 7.5%</t>
  </si>
  <si>
    <t>TOTAL SUM</t>
  </si>
  <si>
    <t>CONCRETE IN FOUNDATION</t>
  </si>
  <si>
    <t xml:space="preserve">Horizontal Work; less or equal to 300 thick; in blinding; poured on or against earth </t>
  </si>
  <si>
    <t xml:space="preserve">    225mm thick; blockwork; skin of hollow walls,Laid in stretcher bond</t>
  </si>
  <si>
    <t>Foundation</t>
  </si>
  <si>
    <t>ELEMENT NO 2</t>
  </si>
  <si>
    <t xml:space="preserve">ELEMENT NO 3 </t>
  </si>
  <si>
    <t>DOORS AND WINDOWS</t>
  </si>
  <si>
    <t>DOORS</t>
  </si>
  <si>
    <t>1200 X 1200mm high</t>
  </si>
  <si>
    <t>600X600MM High</t>
  </si>
  <si>
    <t>1000X2100mm High</t>
  </si>
  <si>
    <t>900x2100mm High</t>
  </si>
  <si>
    <t>750X2100mmhigh</t>
  </si>
  <si>
    <t>ELEMENT NO 1</t>
  </si>
  <si>
    <t>ELEMENT NO 4</t>
  </si>
  <si>
    <t>ELEMENT NO: 5</t>
  </si>
  <si>
    <t>ELEMENT NO 6</t>
  </si>
  <si>
    <t>FINISHES</t>
  </si>
  <si>
    <t>ELEMENT NO 8</t>
  </si>
  <si>
    <t>MASONARY</t>
  </si>
  <si>
    <t>Doors and windows</t>
  </si>
  <si>
    <t>Roof</t>
  </si>
  <si>
    <t>Insitu Concrete Lintel</t>
  </si>
  <si>
    <t xml:space="preserve">1.28: WALL FINISHES </t>
  </si>
  <si>
    <t>1.28: FLOOR  FINISHINGS</t>
  </si>
  <si>
    <t>Wall finishing</t>
  </si>
  <si>
    <t>ceiling finishing</t>
  </si>
  <si>
    <t>Electrical</t>
  </si>
  <si>
    <t>Mechanical External works</t>
  </si>
  <si>
    <t>P</t>
  </si>
  <si>
    <t xml:space="preserve"> than 200mm around site,backfilling 
foundations; in layers average depth 2.5m</t>
  </si>
  <si>
    <t>Horizontal Work; less or equal to 300 thick; 
in blinding; poured on or against earth or</t>
  </si>
  <si>
    <t>1.15  STRUCTURAL METAL WORK</t>
  </si>
  <si>
    <t>25mm diameter holding down mild steel bolts (600mm long) with 40mm diameter G.I sleeves to protect mild steel bolts</t>
  </si>
  <si>
    <t>450 x 450 x 12mm thick base plate on 25mm concrete grout</t>
  </si>
  <si>
    <t>203 x 203 x 10mm thick, 46.21kg/m thick universal column and beams</t>
  </si>
  <si>
    <t>Kg</t>
  </si>
  <si>
    <t>300mm diameter x 8mm thick, 59.15kg/m thick universal column and beams</t>
  </si>
  <si>
    <t>To collection</t>
  </si>
  <si>
    <t>152 x 152 x 30kg/m thick universal column and beams</t>
  </si>
  <si>
    <t>Frame members, fabricating and erecting of H channel; Lengths exceeding 9.00m; weight less than 25kg/m in Columns and beams</t>
  </si>
  <si>
    <t>125 x 125 x 6.88kg/m Angle iron for trusses</t>
  </si>
  <si>
    <t>Frame members, fabricating and erecting of Angle ironl; Lengths from 1.00m - 9.00m; weight less than 25kg/m in overhead tank</t>
  </si>
  <si>
    <t>90 x 90 x 7mm thick 4.17kg/m Angle iron for trusses</t>
  </si>
  <si>
    <t>25 x 25 x 4mm thick 1.57kg/m Angle iron for cladding</t>
  </si>
  <si>
    <t>20mm diameter holding down mild steel bolts (600mm long) with 40mm diameter G.I sleeves to protect mild steel bolts</t>
  </si>
  <si>
    <t xml:space="preserve">150 x 75 x 10mm thick (17kg/m) 300mm long connecting plate </t>
  </si>
  <si>
    <t>152 x 51 x 2.5mm(4.17kg/m Z Purlin</t>
  </si>
  <si>
    <t>Sheet Metals</t>
  </si>
  <si>
    <t xml:space="preserve">    350mm girth; Ridges; Horizontal</t>
  </si>
  <si>
    <t xml:space="preserve">m </t>
  </si>
  <si>
    <t xml:space="preserve">    350 x 150 x 8mm thick steel plate gutter </t>
  </si>
  <si>
    <t>10mm thick chequered plate as side cladding</t>
  </si>
  <si>
    <t>10mm thick chequered plate as ceiling finishes</t>
  </si>
  <si>
    <t>Allow a provisional sum for painting of all steel works with gloss paint at the descrition of the consultant</t>
  </si>
  <si>
    <t>Lot</t>
  </si>
  <si>
    <t>Page 3</t>
  </si>
  <si>
    <t>Page 4</t>
  </si>
  <si>
    <t>ELECTRICAL INSTALLATION</t>
  </si>
  <si>
    <t>POWER INSTALLATION</t>
  </si>
  <si>
    <t>100Amps 8Ways TP&amp;N Distribution Board: FE, MEM or equal and approved vendor</t>
  </si>
  <si>
    <t>60A TP&amp;N ELCB: ABB or equal and approved vendor</t>
  </si>
  <si>
    <t>LIGHTING FITTINGS</t>
  </si>
  <si>
    <t>Provide for all insttalations accessories necessary for complete installation of Lighting Fittings</t>
  </si>
  <si>
    <t>Ground work</t>
  </si>
  <si>
    <t>Structural work</t>
  </si>
  <si>
    <t>Electrical work</t>
  </si>
  <si>
    <t>To general summary</t>
  </si>
  <si>
    <t>floor finishing</t>
  </si>
  <si>
    <t>Generator stand</t>
  </si>
  <si>
    <t>Cylinder filling shed</t>
  </si>
  <si>
    <t xml:space="preserve">Excavation not more that 150mm
</t>
  </si>
  <si>
    <t>Masonary</t>
  </si>
  <si>
    <t>Laterite filling</t>
  </si>
  <si>
    <t>filling to make up level</t>
  </si>
  <si>
    <t>g</t>
  </si>
  <si>
    <t>h</t>
  </si>
  <si>
    <t>gen stand</t>
  </si>
  <si>
    <t>WALL</t>
  </si>
  <si>
    <t>PROPOSED LPG PLANT FOR IBILI OIL AND GAS CORPORATION</t>
  </si>
  <si>
    <r>
      <t>m</t>
    </r>
    <r>
      <rPr>
        <vertAlign val="superscript"/>
        <sz val="12"/>
        <rFont val="Garamond"/>
        <family val="1"/>
      </rPr>
      <t>3</t>
    </r>
  </si>
  <si>
    <r>
      <t>m</t>
    </r>
    <r>
      <rPr>
        <vertAlign val="superscript"/>
        <sz val="12"/>
        <rFont val="Garamond"/>
        <family val="1"/>
      </rPr>
      <t>2</t>
    </r>
  </si>
  <si>
    <r>
      <t>Covering over 500mm wide; Sloping 10</t>
    </r>
    <r>
      <rPr>
        <vertAlign val="superscript"/>
        <sz val="12"/>
        <color indexed="8"/>
        <rFont val="Garamond"/>
        <family val="1"/>
      </rPr>
      <t>0</t>
    </r>
    <r>
      <rPr>
        <sz val="12"/>
        <rFont val="Garamond"/>
        <family val="1"/>
      </rPr>
      <t xml:space="preserve"> Pitch; oven baked coloured</t>
    </r>
  </si>
  <si>
    <t>Colum base</t>
  </si>
  <si>
    <t>REINFORCEMENT</t>
  </si>
  <si>
    <t>Mesh; 4.52kg/sq.m Ref. A152 minimum laps 150mm</t>
  </si>
  <si>
    <t>12mm diameter; Bent; in column bases</t>
  </si>
  <si>
    <t>10mm diameter; Bent; in columns</t>
  </si>
  <si>
    <t>6mm diameter; Bent; stirups in column</t>
  </si>
  <si>
    <t>Short colums</t>
  </si>
  <si>
    <t>FORMWORK</t>
  </si>
  <si>
    <t>Plainformwork</t>
  </si>
  <si>
    <t>to short colums</t>
  </si>
  <si>
    <t>1.16: STEEL WORK (carcass)</t>
  </si>
  <si>
    <t>50 x 50 Noggins(WOOD)</t>
  </si>
  <si>
    <t>1 X 20W Urbana TropicGPS300 Flourescent lamp</t>
  </si>
  <si>
    <t>SWITCHES AND SOCKET</t>
  </si>
  <si>
    <t>Supply and install the following Switches and Sockets MK, MEM or equal and approved vendor</t>
  </si>
  <si>
    <t>5A Switches (Various Ways and Gangs)</t>
  </si>
  <si>
    <t>13A Single Socket Outlet</t>
  </si>
  <si>
    <t>13A Double Socket Outlet</t>
  </si>
  <si>
    <t>CONDUITING</t>
  </si>
  <si>
    <t>Supply and Insttallation of 20mm PVC Conduit Pipes (Niger Pipe) and associated accessories required for complete conduit pipes installations</t>
  </si>
  <si>
    <t>Ditto: 25mm PVC Conduit Pipes</t>
  </si>
  <si>
    <t>CABLES</t>
  </si>
  <si>
    <t>Supply and Insttallation of Cables for the entire house: Nocaco or equal and approved vendor</t>
  </si>
  <si>
    <t xml:space="preserve">1.5mm2 single Core </t>
  </si>
  <si>
    <t xml:space="preserve">2.5mm2 single Core </t>
  </si>
  <si>
    <t>Earthing;</t>
  </si>
  <si>
    <t xml:space="preserve">FRAMES </t>
  </si>
  <si>
    <t>Y10</t>
  </si>
  <si>
    <t>Plainwood to side of comluns</t>
  </si>
  <si>
    <t>Y6</t>
  </si>
  <si>
    <t>CONCRETE</t>
  </si>
  <si>
    <t>1;3;6; To</t>
  </si>
  <si>
    <t>colums</t>
  </si>
  <si>
    <t>oversite concrete not more than 150mm</t>
  </si>
  <si>
    <t>HARD CORE FILLING</t>
  </si>
  <si>
    <t>EXCAVATION</t>
  </si>
  <si>
    <t>OVER HEAD TANK</t>
  </si>
  <si>
    <t>2X3 Angle 1ron</t>
  </si>
  <si>
    <t>2.5mm m/s plate iron</t>
  </si>
  <si>
    <t>40x40 flatbar</t>
  </si>
  <si>
    <t>tank</t>
  </si>
  <si>
    <t>LPG</t>
  </si>
  <si>
    <t>Borehold</t>
  </si>
  <si>
    <t>100X50 H stanchion</t>
  </si>
  <si>
    <t>Exacvate insert stanxhion</t>
  </si>
  <si>
    <t>insititu concrete</t>
  </si>
  <si>
    <t>Base late</t>
  </si>
  <si>
    <t>unit</t>
  </si>
  <si>
    <t>qty</t>
  </si>
  <si>
    <t>rate</t>
  </si>
  <si>
    <t>amount</t>
  </si>
  <si>
    <t>Allow a provisional sum for signage with light, all required safety signs and symbols</t>
  </si>
  <si>
    <t>Allow a provisional sum for guset plate to be cut to size, reveting, 16mm and 8mm diameter blue bolt and welding, in accordance to the consultant instruction</t>
  </si>
  <si>
    <t>EXTERNAL LIGHTING FITTINGS</t>
  </si>
  <si>
    <t>WHT 5%</t>
  </si>
  <si>
    <t>BUILDING  BLOCK</t>
  </si>
  <si>
    <t>Containerized Solution</t>
  </si>
  <si>
    <t>PMS Tank stand</t>
  </si>
  <si>
    <t>PMS</t>
  </si>
  <si>
    <t>PMS, GEN HOUSE, CYLINDER SHED</t>
  </si>
  <si>
    <t xml:space="preserve">Frame members, fabricating and erecting of 4" Galvanised pole  Lengths exceeding 9.00m; weight less than 25kg/m in Beams </t>
  </si>
  <si>
    <t xml:space="preserve">Frame members, fabricating and erecting of 4" Galvanised pole; exceeding 6.00m; weight greater than 25kg/m in Columns </t>
  </si>
  <si>
    <t xml:space="preserve">Frame members, fabricating and erecting of 4" Galvanised pole; Lengths exceeding 6.00m; weight greater than 15kg/m in Columns </t>
  </si>
  <si>
    <t xml:space="preserve">Frame members, fabricating and erecting of Angle ironl; Lengths from 1.00m - 9.00m; weight less than 25kg/m </t>
  </si>
  <si>
    <t>50 x 50 x 6mm thick Angle iron</t>
  </si>
  <si>
    <t xml:space="preserve">Frame members, fabricating and erecting of Z purlins; Lengths from 1.00m - 9.00m; weight less than 25kg/m </t>
  </si>
  <si>
    <t>200w Solar street light with  not less than 6m on approved galvanised poles</t>
  </si>
  <si>
    <t xml:space="preserve">PERIMETER FENCE </t>
  </si>
  <si>
    <t>EXTERNAL WORKS/GENERAL COMPOUND WORK</t>
  </si>
  <si>
    <t>Mesh wire fence include wield, concrete work and all necessary accessories required</t>
  </si>
  <si>
    <t>External work</t>
  </si>
  <si>
    <t>Containerized Solution shed</t>
  </si>
  <si>
    <t xml:space="preserve">Sides of   shed, gen stand and PMS.; Regular  </t>
  </si>
  <si>
    <t xml:space="preserve"> 1x 45W Pentura mini TCH128 ceiling Lighting Fitting LED; Philips or GE</t>
  </si>
  <si>
    <t xml:space="preserve">Excavate trench to receice foundation starting from strip level </t>
  </si>
  <si>
    <t xml:space="preserve">Excavate pit for column base starting from strip level maximum depth </t>
  </si>
  <si>
    <r>
      <rPr>
        <b/>
        <u/>
        <sz val="11"/>
        <rFont val="Garamond"/>
        <family val="1"/>
      </rPr>
      <t>EXCAVATION</t>
    </r>
    <r>
      <rPr>
        <sz val="11"/>
        <rFont val="Garamond"/>
        <family val="1"/>
      </rPr>
      <t xml:space="preserve">
Excavate vegetable top soil average depth 150mm thick</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</si>
</sst>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0.000;[Red]0.000"/>
    <numFmt numFmtId="166" formatCode="#,##0.00;[Red]#,##0.00"/>
  </numFmts>
  <fonts count="50">
    <font>
      <sz val="11"/>
      <color theme="1"/>
      <name val="Calibri"/>
      <family val="2"/>
      <scheme val="minor"/>
    </font>
    <font>
      <sz val="11"/>
      <color theme="1"/>
      <name val="Calibri"/>
      <family val="2"/>
      <scheme val="minor"/>
    </font>
    <font>
      <sz val="11"/>
      <color theme="1"/>
      <name val="Comic Sans MS"/>
      <family val="4"/>
    </font>
    <font>
      <sz val="11"/>
      <name val="Comic Sans MS"/>
      <family val="4"/>
    </font>
    <font>
      <b/>
      <sz val="11"/>
      <name val="Comic Sans MS"/>
      <family val="4"/>
    </font>
    <font>
      <sz val="10"/>
      <name val="Arial"/>
      <family val="2"/>
    </font>
    <font>
      <sz val="11"/>
      <color rgb="FFFF0000"/>
      <name val="Comic Sans MS"/>
      <family val="4"/>
    </font>
    <font>
      <sz val="10"/>
      <name val="MS Sans Serif"/>
      <family val="2"/>
    </font>
    <font>
      <b/>
      <sz val="11"/>
      <color theme="1"/>
      <name val="Garamond"/>
      <family val="1"/>
    </font>
    <font>
      <sz val="11"/>
      <color rgb="FF000000"/>
      <name val="Garamond"/>
      <family val="1"/>
    </font>
    <font>
      <b/>
      <sz val="11"/>
      <color rgb="FF000000"/>
      <name val="Garamond"/>
      <family val="1"/>
    </font>
    <font>
      <sz val="11"/>
      <name val="Garamond"/>
      <family val="1"/>
    </font>
    <font>
      <b/>
      <u/>
      <sz val="11"/>
      <name val="Garamond"/>
      <family val="1"/>
    </font>
    <font>
      <vertAlign val="superscript"/>
      <sz val="11"/>
      <name val="Garamond"/>
      <family val="1"/>
    </font>
    <font>
      <b/>
      <sz val="11"/>
      <name val="Garamond"/>
      <family val="1"/>
    </font>
    <font>
      <sz val="11"/>
      <color theme="1"/>
      <name val="Garamond"/>
      <family val="1"/>
    </font>
    <font>
      <u/>
      <sz val="11"/>
      <name val="Garamond"/>
      <family val="1"/>
    </font>
    <font>
      <u/>
      <vertAlign val="superscript"/>
      <sz val="11"/>
      <name val="Garamond"/>
      <family val="1"/>
    </font>
    <font>
      <sz val="11"/>
      <color indexed="10"/>
      <name val="Garamond"/>
      <family val="1"/>
    </font>
    <font>
      <vertAlign val="superscript"/>
      <sz val="11"/>
      <color indexed="8"/>
      <name val="Garamond"/>
      <family val="1"/>
    </font>
    <font>
      <u/>
      <sz val="11"/>
      <color rgb="FF000000"/>
      <name val="Garamond"/>
      <family val="1"/>
    </font>
    <font>
      <sz val="11"/>
      <color rgb="FFFF0000"/>
      <name val="Garamond"/>
      <family val="1"/>
    </font>
    <font>
      <u/>
      <sz val="11"/>
      <color theme="1"/>
      <name val="Garamond"/>
      <family val="1"/>
    </font>
    <font>
      <b/>
      <u/>
      <sz val="11"/>
      <color theme="1"/>
      <name val="Garamond"/>
      <family val="1"/>
    </font>
    <font>
      <b/>
      <u/>
      <sz val="9"/>
      <name val="Garamond"/>
      <family val="1"/>
    </font>
    <font>
      <b/>
      <sz val="11"/>
      <color theme="1"/>
      <name val="Calibri"/>
      <family val="2"/>
      <scheme val="minor"/>
    </font>
    <font>
      <b/>
      <sz val="12"/>
      <color theme="1"/>
      <name val="Garamond"/>
      <family val="1"/>
    </font>
    <font>
      <b/>
      <u val="doubleAccounting"/>
      <sz val="11"/>
      <color theme="1"/>
      <name val="Garamond"/>
      <family val="1"/>
    </font>
    <font>
      <b/>
      <sz val="12"/>
      <name val="Arial Narrow"/>
      <family val="2"/>
    </font>
    <font>
      <sz val="12"/>
      <name val="Arial Narrow"/>
      <family val="2"/>
    </font>
    <font>
      <b/>
      <sz val="12"/>
      <color rgb="FF000000"/>
      <name val="Garamond"/>
      <family val="1"/>
    </font>
    <font>
      <sz val="12"/>
      <name val="Garamond"/>
      <family val="1"/>
    </font>
    <font>
      <b/>
      <sz val="12"/>
      <name val="Garamond"/>
      <family val="1"/>
    </font>
    <font>
      <sz val="12"/>
      <color rgb="FF000000"/>
      <name val="Garamond"/>
      <family val="1"/>
    </font>
    <font>
      <vertAlign val="superscript"/>
      <sz val="12"/>
      <name val="Garamond"/>
      <family val="1"/>
    </font>
    <font>
      <b/>
      <u/>
      <sz val="12"/>
      <color rgb="FF000000"/>
      <name val="Garamond"/>
      <family val="1"/>
    </font>
    <font>
      <u/>
      <sz val="12"/>
      <name val="Garamond"/>
      <family val="1"/>
    </font>
    <font>
      <sz val="12"/>
      <color indexed="10"/>
      <name val="Garamond"/>
      <family val="1"/>
    </font>
    <font>
      <b/>
      <u/>
      <sz val="12"/>
      <name val="Garamond"/>
      <family val="1"/>
    </font>
    <font>
      <vertAlign val="superscript"/>
      <sz val="12"/>
      <color indexed="8"/>
      <name val="Garamond"/>
      <family val="1"/>
    </font>
    <font>
      <b/>
      <strike/>
      <sz val="12"/>
      <name val="Garamond"/>
      <family val="1"/>
    </font>
    <font>
      <sz val="11"/>
      <name val="宋体"/>
    </font>
    <font>
      <b/>
      <u/>
      <sz val="12"/>
      <name val="Arial Narrow"/>
      <family val="2"/>
    </font>
    <font>
      <u/>
      <sz val="12"/>
      <name val="Arial Narrow"/>
      <family val="2"/>
    </font>
    <font>
      <sz val="11"/>
      <color rgb="FF000000"/>
      <name val="宋体"/>
    </font>
    <font>
      <b/>
      <strike/>
      <sz val="12"/>
      <name val="Arial Narrow"/>
      <family val="2"/>
    </font>
    <font>
      <sz val="14"/>
      <name val="Candara"/>
    </font>
    <font>
      <sz val="14"/>
      <color rgb="FF000000"/>
      <name val="Candara"/>
    </font>
    <font>
      <b/>
      <sz val="14"/>
      <name val="Candara"/>
    </font>
    <font>
      <b/>
      <sz val="14"/>
      <color rgb="FF000000"/>
      <name val="Candara"/>
    </font>
  </fonts>
  <fills count="6">
    <fill>
      <patternFill patternType="none"/>
    </fill>
    <fill>
      <patternFill patternType="gray125"/>
    </fill>
    <fill>
      <patternFill patternType="solid">
        <fgColor indexed="9"/>
        <bgColor indexed="9"/>
      </patternFill>
    </fill>
    <fill>
      <patternFill patternType="solid">
        <fgColor indexed="9"/>
        <bgColor indexed="64"/>
      </patternFill>
    </fill>
    <fill>
      <patternFill patternType="solid">
        <fgColor indexed="65"/>
        <bgColor indexed="64"/>
      </patternFill>
    </fill>
    <fill>
      <patternFill patternType="solid">
        <fgColor rgb="FFFFFFFF"/>
        <bgColor rgb="FFFFFFFF"/>
      </patternFill>
    </fill>
  </fills>
  <borders count="27">
    <border>
      <left/>
      <right/>
      <top/>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right/>
      <top style="thin">
        <color indexed="64"/>
      </top>
      <bottom style="double">
        <color indexed="64"/>
      </bottom>
      <diagonal/>
    </border>
    <border>
      <left style="thin">
        <color auto="1"/>
      </left>
      <right style="thin">
        <color auto="1"/>
      </right>
      <top/>
      <bottom style="thin">
        <color indexed="64"/>
      </bottom>
      <diagonal/>
    </border>
    <border>
      <left style="thin">
        <color auto="1"/>
      </left>
      <right style="thin">
        <color auto="1"/>
      </right>
      <top style="thin">
        <color indexed="64"/>
      </top>
      <bottom style="medium">
        <color indexed="64"/>
      </bottom>
      <diagonal/>
    </border>
    <border>
      <left style="thin">
        <color auto="1"/>
      </left>
      <right style="thin">
        <color auto="1"/>
      </right>
      <top/>
      <bottom style="thin">
        <color rgb="FF000000"/>
      </bottom>
      <diagonal/>
    </border>
    <border>
      <left style="thin">
        <color auto="1"/>
      </left>
      <right style="thin">
        <color auto="1"/>
      </right>
      <top style="thin">
        <color rgb="FF000000"/>
      </top>
      <bottom style="medium">
        <color rgb="FF000000"/>
      </bottom>
      <diagonal/>
    </border>
    <border>
      <left style="thin">
        <color auto="1"/>
      </left>
      <right style="thin">
        <color auto="1"/>
      </right>
      <top style="medium">
        <color rgb="FF000000"/>
      </top>
      <bottom/>
      <diagonal/>
    </border>
    <border>
      <left style="thin">
        <color auto="1"/>
      </left>
      <right style="thin">
        <color auto="1"/>
      </right>
      <top style="thin">
        <color auto="1"/>
      </top>
      <bottom style="thin">
        <color auto="1"/>
      </bottom>
      <diagonal/>
    </border>
    <border>
      <left style="thin">
        <color auto="1"/>
      </left>
      <right/>
      <top style="thin">
        <color indexed="64"/>
      </top>
      <bottom style="medium">
        <color indexed="64"/>
      </bottom>
      <diagonal/>
    </border>
    <border>
      <left/>
      <right/>
      <top style="thin">
        <color indexed="64"/>
      </top>
      <bottom style="medium">
        <color indexed="64"/>
      </bottom>
      <diagonal/>
    </border>
    <border>
      <left/>
      <right style="thin">
        <color auto="1"/>
      </right>
      <top style="thin">
        <color indexed="64"/>
      </top>
      <bottom style="medium">
        <color indexed="64"/>
      </bottom>
      <diagonal/>
    </border>
    <border>
      <left style="thin">
        <color auto="1"/>
      </left>
      <right/>
      <top style="thin">
        <color rgb="FF000000"/>
      </top>
      <bottom style="medium">
        <color rgb="FF000000"/>
      </bottom>
      <diagonal/>
    </border>
    <border>
      <left/>
      <right/>
      <top style="thin">
        <color rgb="FF000000"/>
      </top>
      <bottom style="medium">
        <color rgb="FF000000"/>
      </bottom>
      <diagonal/>
    </border>
    <border>
      <left/>
      <right style="thin">
        <color auto="1"/>
      </right>
      <top style="thin">
        <color rgb="FF000000"/>
      </top>
      <bottom style="medium">
        <color rgb="FF000000"/>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double">
        <color indexed="64"/>
      </top>
      <bottom style="double">
        <color indexed="64"/>
      </bottom>
      <diagonal/>
    </border>
    <border>
      <left/>
      <right/>
      <top style="double">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style="medium">
        <color rgb="FF000000"/>
      </left>
      <right style="medium">
        <color rgb="FF000000"/>
      </right>
      <top/>
      <bottom/>
      <diagonal/>
    </border>
  </borders>
  <cellStyleXfs count="12">
    <xf numFmtId="0" fontId="0" fillId="0" borderId="0"/>
    <xf numFmtId="164" fontId="1" fillId="0" borderId="0" applyFont="0" applyFill="0" applyBorder="0" applyAlignment="0" applyProtection="0"/>
    <xf numFmtId="0" fontId="5" fillId="0" borderId="0"/>
    <xf numFmtId="164" fontId="5" fillId="0" borderId="0" applyFont="0" applyFill="0" applyBorder="0" applyAlignment="0" applyProtection="0"/>
    <xf numFmtId="0" fontId="7" fillId="0" borderId="0"/>
    <xf numFmtId="0" fontId="5" fillId="0" borderId="0"/>
    <xf numFmtId="0" fontId="5" fillId="0" borderId="0"/>
    <xf numFmtId="0" fontId="7" fillId="0" borderId="0"/>
    <xf numFmtId="164" fontId="5" fillId="0" borderId="0" applyFont="0" applyFill="0" applyBorder="0" applyAlignment="0" applyProtection="0"/>
    <xf numFmtId="0" fontId="7" fillId="0" borderId="0"/>
    <xf numFmtId="0" fontId="41" fillId="0" borderId="0">
      <alignment vertical="center"/>
    </xf>
    <xf numFmtId="43" fontId="44" fillId="0" borderId="0">
      <alignment vertical="top"/>
      <protection locked="0"/>
    </xf>
  </cellStyleXfs>
  <cellXfs count="331">
    <xf numFmtId="0" fontId="0" fillId="0" borderId="0" xfId="0"/>
    <xf numFmtId="0" fontId="2" fillId="0" borderId="0" xfId="0" applyFont="1" applyAlignment="1">
      <alignment vertical="center"/>
    </xf>
    <xf numFmtId="0" fontId="3" fillId="0" borderId="0" xfId="0" applyFont="1" applyAlignment="1">
      <alignment vertical="center"/>
    </xf>
    <xf numFmtId="0" fontId="3" fillId="2" borderId="0" xfId="2" applyFont="1" applyFill="1"/>
    <xf numFmtId="0" fontId="3" fillId="2" borderId="0" xfId="0" applyFont="1" applyFill="1"/>
    <xf numFmtId="0" fontId="2" fillId="2" borderId="0" xfId="5" applyFont="1" applyFill="1"/>
    <xf numFmtId="0" fontId="2" fillId="2" borderId="1" xfId="5" applyFont="1" applyFill="1" applyBorder="1"/>
    <xf numFmtId="0" fontId="3" fillId="2" borderId="0" xfId="5" applyFont="1" applyFill="1"/>
    <xf numFmtId="164" fontId="2" fillId="5" borderId="0" xfId="8" applyFont="1" applyFill="1" applyBorder="1" applyAlignment="1"/>
    <xf numFmtId="0" fontId="2" fillId="5" borderId="0" xfId="7" applyFont="1" applyFill="1"/>
    <xf numFmtId="0" fontId="2" fillId="0" borderId="0" xfId="7" applyFont="1"/>
    <xf numFmtId="164" fontId="6" fillId="5" borderId="0" xfId="8" applyFont="1" applyFill="1" applyBorder="1" applyAlignment="1"/>
    <xf numFmtId="0" fontId="6" fillId="5" borderId="0" xfId="7" applyFont="1" applyFill="1"/>
    <xf numFmtId="0" fontId="6" fillId="0" borderId="0" xfId="7" applyFont="1"/>
    <xf numFmtId="0" fontId="3" fillId="2" borderId="0" xfId="5" applyFont="1" applyFill="1" applyAlignment="1">
      <alignment horizontal="center" vertical="center"/>
    </xf>
    <xf numFmtId="0" fontId="3" fillId="2" borderId="0" xfId="9" applyFont="1" applyFill="1"/>
    <xf numFmtId="0" fontId="3" fillId="2" borderId="0" xfId="9" applyFont="1" applyFill="1" applyAlignment="1">
      <alignment vertical="center"/>
    </xf>
    <xf numFmtId="0" fontId="3" fillId="2" borderId="5" xfId="5" applyFont="1" applyFill="1" applyBorder="1"/>
    <xf numFmtId="0" fontId="4" fillId="0" borderId="5" xfId="0" applyFont="1" applyBorder="1" applyAlignment="1">
      <alignment vertical="center"/>
    </xf>
    <xf numFmtId="0" fontId="2" fillId="0" borderId="3" xfId="0" applyFont="1" applyBorder="1" applyAlignment="1">
      <alignment vertical="center"/>
    </xf>
    <xf numFmtId="0" fontId="2" fillId="0" borderId="3" xfId="0" applyFont="1" applyBorder="1" applyAlignment="1">
      <alignment horizontal="center" vertical="center"/>
    </xf>
    <xf numFmtId="0" fontId="9" fillId="0" borderId="2" xfId="0" applyFont="1" applyBorder="1" applyAlignment="1">
      <alignment horizontal="center"/>
    </xf>
    <xf numFmtId="0" fontId="10" fillId="0" borderId="2" xfId="0" applyFont="1" applyBorder="1" applyAlignment="1">
      <alignment horizontal="center"/>
    </xf>
    <xf numFmtId="164" fontId="10" fillId="0" borderId="2" xfId="1" applyFont="1" applyFill="1" applyBorder="1" applyAlignment="1" applyProtection="1">
      <alignment horizontal="center"/>
    </xf>
    <xf numFmtId="0" fontId="11" fillId="0" borderId="3" xfId="0" applyFont="1" applyBorder="1" applyAlignment="1">
      <alignment horizontal="center"/>
    </xf>
    <xf numFmtId="0" fontId="10" fillId="0" borderId="3" xfId="0" applyFont="1" applyBorder="1"/>
    <xf numFmtId="164" fontId="11" fillId="0" borderId="3" xfId="1" applyFont="1" applyBorder="1" applyAlignment="1" applyProtection="1">
      <alignment horizontal="right"/>
    </xf>
    <xf numFmtId="164" fontId="9" fillId="0" borderId="3" xfId="1" applyFont="1" applyBorder="1" applyAlignment="1" applyProtection="1">
      <alignment horizontal="right"/>
    </xf>
    <xf numFmtId="0" fontId="12" fillId="0" borderId="3" xfId="0" applyFont="1" applyBorder="1"/>
    <xf numFmtId="0" fontId="11" fillId="0" borderId="3" xfId="0" applyFont="1" applyBorder="1" applyAlignment="1">
      <alignment wrapText="1"/>
    </xf>
    <xf numFmtId="0" fontId="11" fillId="0" borderId="3" xfId="0" applyFont="1" applyBorder="1"/>
    <xf numFmtId="0" fontId="12" fillId="0" borderId="3" xfId="0" applyFont="1" applyBorder="1" applyAlignment="1">
      <alignment wrapText="1"/>
    </xf>
    <xf numFmtId="164" fontId="11" fillId="0" borderId="3" xfId="1" applyFont="1" applyBorder="1" applyAlignment="1" applyProtection="1"/>
    <xf numFmtId="0" fontId="14" fillId="0" borderId="3" xfId="0" applyFont="1" applyBorder="1" applyAlignment="1">
      <alignment wrapText="1"/>
    </xf>
    <xf numFmtId="0" fontId="14" fillId="0" borderId="2" xfId="0" applyFont="1" applyBorder="1" applyAlignment="1">
      <alignment horizontal="center"/>
    </xf>
    <xf numFmtId="0" fontId="14" fillId="0" borderId="2" xfId="0" applyFont="1" applyBorder="1"/>
    <xf numFmtId="164" fontId="14" fillId="0" borderId="2" xfId="1" applyFont="1" applyFill="1" applyBorder="1" applyAlignment="1" applyProtection="1">
      <alignment horizontal="center"/>
    </xf>
    <xf numFmtId="164" fontId="10" fillId="0" borderId="2" xfId="1" applyFont="1" applyFill="1" applyBorder="1" applyAlignment="1" applyProtection="1"/>
    <xf numFmtId="164" fontId="11" fillId="0" borderId="3" xfId="1" applyFont="1" applyFill="1" applyBorder="1" applyAlignment="1" applyProtection="1">
      <alignment horizontal="right"/>
    </xf>
    <xf numFmtId="0" fontId="10" fillId="0" borderId="3" xfId="0" applyFont="1" applyBorder="1" applyAlignment="1">
      <alignment wrapText="1"/>
    </xf>
    <xf numFmtId="0" fontId="9" fillId="0" borderId="3" xfId="0" applyFont="1" applyBorder="1" applyAlignment="1">
      <alignment horizontal="center"/>
    </xf>
    <xf numFmtId="0" fontId="14" fillId="0" borderId="3" xfId="0" applyFont="1" applyBorder="1"/>
    <xf numFmtId="0" fontId="11" fillId="0" borderId="2" xfId="0" applyFont="1" applyBorder="1" applyAlignment="1">
      <alignment horizontal="center"/>
    </xf>
    <xf numFmtId="164" fontId="11" fillId="0" borderId="2" xfId="1" applyFont="1" applyBorder="1" applyAlignment="1" applyProtection="1">
      <alignment horizontal="right"/>
    </xf>
    <xf numFmtId="164" fontId="14" fillId="0" borderId="2" xfId="1" applyFont="1" applyBorder="1" applyAlignment="1" applyProtection="1">
      <alignment horizontal="right"/>
    </xf>
    <xf numFmtId="0" fontId="14" fillId="0" borderId="3" xfId="0" applyFont="1" applyBorder="1" applyAlignment="1">
      <alignment horizontal="center"/>
    </xf>
    <xf numFmtId="164" fontId="14" fillId="0" borderId="3" xfId="1" applyFont="1" applyBorder="1" applyAlignment="1" applyProtection="1">
      <alignment horizontal="right"/>
    </xf>
    <xf numFmtId="0" fontId="15" fillId="0" borderId="3" xfId="0" applyFont="1" applyBorder="1" applyAlignment="1">
      <alignment horizontal="center"/>
    </xf>
    <xf numFmtId="0" fontId="18" fillId="0" borderId="3" xfId="0" applyFont="1" applyBorder="1" applyAlignment="1">
      <alignment horizontal="center"/>
    </xf>
    <xf numFmtId="164" fontId="18" fillId="0" borderId="3" xfId="1" applyFont="1" applyBorder="1" applyAlignment="1" applyProtection="1">
      <alignment horizontal="right"/>
    </xf>
    <xf numFmtId="164" fontId="10" fillId="0" borderId="3" xfId="1" applyFont="1" applyBorder="1" applyAlignment="1" applyProtection="1"/>
    <xf numFmtId="164" fontId="14" fillId="0" borderId="3" xfId="1" applyFont="1" applyBorder="1" applyAlignment="1" applyProtection="1"/>
    <xf numFmtId="0" fontId="12" fillId="0" borderId="3" xfId="0" applyFont="1" applyBorder="1" applyAlignment="1">
      <alignment horizontal="center"/>
    </xf>
    <xf numFmtId="0" fontId="16" fillId="0" borderId="3" xfId="0" applyFont="1" applyBorder="1" applyAlignment="1">
      <alignment horizontal="center"/>
    </xf>
    <xf numFmtId="0" fontId="20" fillId="0" borderId="3" xfId="0" applyFont="1" applyBorder="1"/>
    <xf numFmtId="164" fontId="14" fillId="0" borderId="2" xfId="1" applyFont="1" applyBorder="1" applyAlignment="1" applyProtection="1"/>
    <xf numFmtId="0" fontId="18" fillId="0" borderId="3" xfId="0" applyFont="1" applyBorder="1"/>
    <xf numFmtId="0" fontId="16" fillId="0" borderId="3" xfId="0" applyFont="1" applyBorder="1" applyAlignment="1">
      <alignment wrapText="1"/>
    </xf>
    <xf numFmtId="0" fontId="11" fillId="2" borderId="3" xfId="2" applyFont="1" applyFill="1" applyBorder="1" applyAlignment="1">
      <alignment horizontal="center" vertical="top"/>
    </xf>
    <xf numFmtId="0" fontId="12" fillId="2" borderId="3" xfId="2" applyFont="1" applyFill="1" applyBorder="1" applyAlignment="1">
      <alignment horizontal="justify" wrapText="1"/>
    </xf>
    <xf numFmtId="0" fontId="21" fillId="2" borderId="3" xfId="2" applyFont="1" applyFill="1" applyBorder="1" applyAlignment="1">
      <alignment horizontal="center"/>
    </xf>
    <xf numFmtId="0" fontId="11" fillId="2" borderId="3" xfId="2" applyFont="1" applyFill="1" applyBorder="1" applyAlignment="1">
      <alignment horizontal="center"/>
    </xf>
    <xf numFmtId="164" fontId="11" fillId="3" borderId="3" xfId="3" applyFont="1" applyFill="1" applyBorder="1" applyAlignment="1"/>
    <xf numFmtId="165" fontId="11" fillId="2" borderId="3" xfId="2" applyNumberFormat="1" applyFont="1" applyFill="1" applyBorder="1" applyAlignment="1">
      <alignment horizontal="center" vertical="center"/>
    </xf>
    <xf numFmtId="0" fontId="21" fillId="4" borderId="3" xfId="4" applyFont="1" applyFill="1" applyBorder="1" applyAlignment="1">
      <alignment horizontal="center" vertical="center"/>
    </xf>
    <xf numFmtId="164" fontId="11" fillId="3" borderId="3" xfId="3" applyFont="1" applyFill="1" applyBorder="1" applyAlignment="1">
      <alignment vertical="center"/>
    </xf>
    <xf numFmtId="165" fontId="11" fillId="2" borderId="3" xfId="0" applyNumberFormat="1" applyFont="1" applyFill="1" applyBorder="1" applyAlignment="1">
      <alignment horizontal="center" vertical="center"/>
    </xf>
    <xf numFmtId="0" fontId="11" fillId="2" borderId="3" xfId="0" applyFont="1" applyFill="1" applyBorder="1" applyAlignment="1">
      <alignment horizontal="center" vertical="center" wrapText="1"/>
    </xf>
    <xf numFmtId="0" fontId="11" fillId="2" borderId="7" xfId="2" applyFont="1" applyFill="1" applyBorder="1" applyAlignment="1">
      <alignment horizontal="justify" wrapText="1"/>
    </xf>
    <xf numFmtId="164" fontId="14" fillId="3" borderId="7" xfId="3" applyFont="1" applyFill="1" applyBorder="1" applyAlignment="1"/>
    <xf numFmtId="164" fontId="15" fillId="3" borderId="3" xfId="3" applyFont="1" applyFill="1" applyBorder="1" applyAlignment="1">
      <alignment vertical="center"/>
    </xf>
    <xf numFmtId="0" fontId="15" fillId="2" borderId="3" xfId="2" applyFont="1" applyFill="1" applyBorder="1" applyAlignment="1">
      <alignment horizontal="justify" wrapText="1"/>
    </xf>
    <xf numFmtId="164" fontId="11" fillId="3" borderId="3" xfId="3" applyFont="1" applyFill="1" applyBorder="1" applyAlignment="1">
      <alignment horizontal="center" vertical="center"/>
    </xf>
    <xf numFmtId="165" fontId="11" fillId="2" borderId="3" xfId="0" applyNumberFormat="1" applyFont="1" applyFill="1" applyBorder="1" applyAlignment="1">
      <alignment horizontal="center" vertical="top"/>
    </xf>
    <xf numFmtId="0" fontId="15" fillId="2" borderId="3" xfId="2" applyFont="1" applyFill="1" applyBorder="1" applyAlignment="1">
      <alignment horizontal="center" vertical="center" wrapText="1"/>
    </xf>
    <xf numFmtId="0" fontId="15" fillId="4" borderId="3" xfId="4" applyFont="1" applyFill="1" applyBorder="1" applyAlignment="1">
      <alignment horizontal="center" vertical="center"/>
    </xf>
    <xf numFmtId="0" fontId="11" fillId="2" borderId="7" xfId="2" applyFont="1" applyFill="1" applyBorder="1" applyAlignment="1">
      <alignment horizontal="center" vertical="top" wrapText="1"/>
    </xf>
    <xf numFmtId="1" fontId="15" fillId="2" borderId="7" xfId="2" applyNumberFormat="1" applyFont="1" applyFill="1" applyBorder="1"/>
    <xf numFmtId="0" fontId="15" fillId="2" borderId="7" xfId="2" applyFont="1" applyFill="1" applyBorder="1" applyAlignment="1">
      <alignment horizontal="center"/>
    </xf>
    <xf numFmtId="0" fontId="15" fillId="3" borderId="7" xfId="2" applyFont="1" applyFill="1" applyBorder="1"/>
    <xf numFmtId="0" fontId="8" fillId="2" borderId="3" xfId="5" applyFont="1" applyFill="1" applyBorder="1" applyAlignment="1">
      <alignment horizontal="center" vertical="top"/>
    </xf>
    <xf numFmtId="0" fontId="23" fillId="2" borderId="3" xfId="5" applyFont="1" applyFill="1" applyBorder="1" applyAlignment="1">
      <alignment horizontal="justify" wrapText="1"/>
    </xf>
    <xf numFmtId="0" fontId="8" fillId="2" borderId="3" xfId="5" applyFont="1" applyFill="1" applyBorder="1" applyAlignment="1">
      <alignment horizontal="center"/>
    </xf>
    <xf numFmtId="164" fontId="8" fillId="3" borderId="3" xfId="3" applyFont="1" applyFill="1" applyBorder="1"/>
    <xf numFmtId="0" fontId="15" fillId="2" borderId="3" xfId="5" applyFont="1" applyFill="1" applyBorder="1" applyAlignment="1">
      <alignment horizontal="center" vertical="top"/>
    </xf>
    <xf numFmtId="0" fontId="15" fillId="2" borderId="3" xfId="5" applyFont="1" applyFill="1" applyBorder="1" applyAlignment="1">
      <alignment horizontal="justify" wrapText="1"/>
    </xf>
    <xf numFmtId="0" fontId="15" fillId="2" borderId="3" xfId="5" applyFont="1" applyFill="1" applyBorder="1" applyAlignment="1">
      <alignment horizontal="center"/>
    </xf>
    <xf numFmtId="164" fontId="15" fillId="3" borderId="3" xfId="3" applyFont="1" applyFill="1" applyBorder="1"/>
    <xf numFmtId="164" fontId="15" fillId="4" borderId="3" xfId="3" applyFont="1" applyFill="1" applyBorder="1"/>
    <xf numFmtId="0" fontId="21" fillId="2" borderId="3" xfId="5" applyFont="1" applyFill="1" applyBorder="1" applyAlignment="1">
      <alignment horizontal="center"/>
    </xf>
    <xf numFmtId="0" fontId="15" fillId="2" borderId="3" xfId="5" applyFont="1" applyFill="1" applyBorder="1" applyAlignment="1">
      <alignment horizontal="left" wrapText="1"/>
    </xf>
    <xf numFmtId="165" fontId="15" fillId="2" borderId="3" xfId="5" applyNumberFormat="1" applyFont="1" applyFill="1" applyBorder="1" applyAlignment="1">
      <alignment horizontal="center" vertical="top"/>
    </xf>
    <xf numFmtId="0" fontId="22" fillId="4" borderId="3" xfId="5" applyFont="1" applyFill="1" applyBorder="1" applyAlignment="1">
      <alignment horizontal="justify"/>
    </xf>
    <xf numFmtId="1" fontId="21" fillId="2" borderId="3" xfId="5" applyNumberFormat="1" applyFont="1" applyFill="1" applyBorder="1" applyAlignment="1">
      <alignment horizontal="center" wrapText="1"/>
    </xf>
    <xf numFmtId="0" fontId="15" fillId="2" borderId="3" xfId="5" applyFont="1" applyFill="1" applyBorder="1" applyAlignment="1">
      <alignment horizontal="center" wrapText="1"/>
    </xf>
    <xf numFmtId="4" fontId="15" fillId="3" borderId="3" xfId="5" applyNumberFormat="1" applyFont="1" applyFill="1" applyBorder="1"/>
    <xf numFmtId="0" fontId="8" fillId="4" borderId="3" xfId="5" applyFont="1" applyFill="1" applyBorder="1" applyAlignment="1">
      <alignment horizontal="justify"/>
    </xf>
    <xf numFmtId="165" fontId="15" fillId="2" borderId="6" xfId="5" applyNumberFormat="1" applyFont="1" applyFill="1" applyBorder="1" applyAlignment="1">
      <alignment horizontal="center" vertical="top"/>
    </xf>
    <xf numFmtId="0" fontId="23" fillId="4" borderId="6" xfId="2" applyFont="1" applyFill="1" applyBorder="1" applyAlignment="1">
      <alignment horizontal="left" vertical="top" wrapText="1"/>
    </xf>
    <xf numFmtId="1" fontId="15" fillId="2" borderId="6" xfId="5" applyNumberFormat="1" applyFont="1" applyFill="1" applyBorder="1" applyAlignment="1">
      <alignment horizontal="center" wrapText="1"/>
    </xf>
    <xf numFmtId="0" fontId="15" fillId="2" borderId="6" xfId="5" applyFont="1" applyFill="1" applyBorder="1" applyAlignment="1">
      <alignment horizontal="center" wrapText="1"/>
    </xf>
    <xf numFmtId="164" fontId="15" fillId="3" borderId="6" xfId="3" applyFont="1" applyFill="1" applyBorder="1"/>
    <xf numFmtId="4" fontId="15" fillId="3" borderId="6" xfId="5" applyNumberFormat="1" applyFont="1" applyFill="1" applyBorder="1"/>
    <xf numFmtId="165" fontId="11" fillId="2" borderId="3" xfId="5" applyNumberFormat="1" applyFont="1" applyFill="1" applyBorder="1" applyAlignment="1">
      <alignment horizontal="center" vertical="top"/>
    </xf>
    <xf numFmtId="1" fontId="15" fillId="2" borderId="3" xfId="5" applyNumberFormat="1" applyFont="1" applyFill="1" applyBorder="1" applyAlignment="1">
      <alignment horizontal="center" wrapText="1"/>
    </xf>
    <xf numFmtId="165" fontId="11" fillId="2" borderId="3" xfId="5" applyNumberFormat="1" applyFont="1" applyFill="1" applyBorder="1" applyAlignment="1">
      <alignment horizontal="center" vertical="center"/>
    </xf>
    <xf numFmtId="0" fontId="15" fillId="2" borderId="3" xfId="5" applyFont="1" applyFill="1" applyBorder="1" applyAlignment="1">
      <alignment horizontal="center" vertical="center" wrapText="1"/>
    </xf>
    <xf numFmtId="164" fontId="11" fillId="3" borderId="3" xfId="6" applyNumberFormat="1" applyFont="1" applyFill="1" applyBorder="1" applyAlignment="1">
      <alignment vertical="center"/>
    </xf>
    <xf numFmtId="1" fontId="15" fillId="2" borderId="3" xfId="5" applyNumberFormat="1" applyFont="1" applyFill="1" applyBorder="1" applyAlignment="1">
      <alignment horizontal="center" vertical="center" wrapText="1"/>
    </xf>
    <xf numFmtId="1" fontId="15" fillId="2" borderId="3" xfId="2" applyNumberFormat="1" applyFont="1" applyFill="1" applyBorder="1" applyAlignment="1">
      <alignment horizontal="center" vertical="center" wrapText="1"/>
    </xf>
    <xf numFmtId="4" fontId="11" fillId="3" borderId="3" xfId="5" applyNumberFormat="1" applyFont="1" applyFill="1" applyBorder="1" applyAlignment="1">
      <alignment vertical="center"/>
    </xf>
    <xf numFmtId="0" fontId="15" fillId="4" borderId="3" xfId="5" applyFont="1" applyFill="1" applyBorder="1" applyAlignment="1">
      <alignment vertical="top" wrapText="1"/>
    </xf>
    <xf numFmtId="164" fontId="11" fillId="3" borderId="3" xfId="5" applyNumberFormat="1" applyFont="1" applyFill="1" applyBorder="1"/>
    <xf numFmtId="0" fontId="15" fillId="4" borderId="3" xfId="4" applyFont="1" applyFill="1" applyBorder="1" applyAlignment="1">
      <alignment horizontal="justify" vertical="top" wrapText="1"/>
    </xf>
    <xf numFmtId="164" fontId="11" fillId="3" borderId="3" xfId="5" applyNumberFormat="1" applyFont="1" applyFill="1" applyBorder="1" applyAlignment="1">
      <alignment vertical="center"/>
    </xf>
    <xf numFmtId="0" fontId="11" fillId="2" borderId="3" xfId="5" applyFont="1" applyFill="1" applyBorder="1" applyAlignment="1">
      <alignment horizontal="center" vertical="top" wrapText="1"/>
    </xf>
    <xf numFmtId="0" fontId="15" fillId="2" borderId="3" xfId="5" applyFont="1" applyFill="1" applyBorder="1"/>
    <xf numFmtId="164" fontId="14" fillId="3" borderId="3" xfId="3" applyFont="1" applyFill="1" applyBorder="1"/>
    <xf numFmtId="0" fontId="23" fillId="4" borderId="3" xfId="4" applyFont="1" applyFill="1" applyBorder="1" applyAlignment="1">
      <alignment horizontal="justify" vertical="top" wrapText="1"/>
    </xf>
    <xf numFmtId="0" fontId="11" fillId="2" borderId="3" xfId="5" applyFont="1" applyFill="1" applyBorder="1" applyAlignment="1">
      <alignment horizontal="center" vertical="top"/>
    </xf>
    <xf numFmtId="16" fontId="15" fillId="2" borderId="6" xfId="5" applyNumberFormat="1" applyFont="1" applyFill="1" applyBorder="1" applyAlignment="1">
      <alignment horizontal="center"/>
    </xf>
    <xf numFmtId="164" fontId="11" fillId="3" borderId="3" xfId="3" applyFont="1" applyFill="1" applyBorder="1"/>
    <xf numFmtId="0" fontId="11" fillId="2" borderId="7" xfId="5" applyFont="1" applyFill="1" applyBorder="1" applyAlignment="1">
      <alignment horizontal="center" vertical="top" wrapText="1"/>
    </xf>
    <xf numFmtId="0" fontId="15" fillId="2" borderId="7" xfId="5" applyFont="1" applyFill="1" applyBorder="1" applyAlignment="1">
      <alignment horizontal="justify" wrapText="1"/>
    </xf>
    <xf numFmtId="164" fontId="14" fillId="3" borderId="7" xfId="3" applyFont="1" applyFill="1" applyBorder="1"/>
    <xf numFmtId="0" fontId="11" fillId="2" borderId="4" xfId="5" applyFont="1" applyFill="1" applyBorder="1" applyAlignment="1">
      <alignment horizontal="center" vertical="top" wrapText="1"/>
    </xf>
    <xf numFmtId="0" fontId="15" fillId="2" borderId="4" xfId="5" applyFont="1" applyFill="1" applyBorder="1" applyAlignment="1">
      <alignment horizontal="justify" wrapText="1"/>
    </xf>
    <xf numFmtId="0" fontId="15" fillId="2" borderId="4" xfId="5" applyFont="1" applyFill="1" applyBorder="1"/>
    <xf numFmtId="164" fontId="14" fillId="3" borderId="4" xfId="3" applyFont="1" applyFill="1" applyBorder="1"/>
    <xf numFmtId="165" fontId="15" fillId="5" borderId="3" xfId="7" applyNumberFormat="1" applyFont="1" applyFill="1" applyBorder="1" applyAlignment="1">
      <alignment horizontal="center" vertical="top"/>
    </xf>
    <xf numFmtId="0" fontId="22" fillId="4" borderId="3" xfId="7" applyFont="1" applyFill="1" applyBorder="1" applyAlignment="1">
      <alignment horizontal="left" vertical="top" wrapText="1"/>
    </xf>
    <xf numFmtId="1" fontId="15" fillId="5" borderId="3" xfId="7" applyNumberFormat="1" applyFont="1" applyFill="1" applyBorder="1" applyAlignment="1">
      <alignment horizontal="center"/>
    </xf>
    <xf numFmtId="0" fontId="15" fillId="5" borderId="3" xfId="7" applyFont="1" applyFill="1" applyBorder="1" applyAlignment="1">
      <alignment horizontal="center" wrapText="1"/>
    </xf>
    <xf numFmtId="164" fontId="15" fillId="4" borderId="3" xfId="7" applyNumberFormat="1" applyFont="1" applyFill="1" applyBorder="1"/>
    <xf numFmtId="0" fontId="15" fillId="4" borderId="3" xfId="7" applyFont="1" applyFill="1" applyBorder="1" applyAlignment="1">
      <alignment horizontal="left" vertical="top" wrapText="1"/>
    </xf>
    <xf numFmtId="0" fontId="23" fillId="4" borderId="3" xfId="7" applyFont="1" applyFill="1" applyBorder="1" applyAlignment="1">
      <alignment horizontal="left" vertical="top" wrapText="1"/>
    </xf>
    <xf numFmtId="165" fontId="15" fillId="5" borderId="3" xfId="7" applyNumberFormat="1" applyFont="1" applyFill="1" applyBorder="1" applyAlignment="1">
      <alignment horizontal="center" vertical="center"/>
    </xf>
    <xf numFmtId="0" fontId="8" fillId="4" borderId="3" xfId="7" applyFont="1" applyFill="1" applyBorder="1" applyAlignment="1">
      <alignment horizontal="left" vertical="top" wrapText="1"/>
    </xf>
    <xf numFmtId="0" fontId="15" fillId="5" borderId="3" xfId="7" applyFont="1" applyFill="1" applyBorder="1" applyAlignment="1">
      <alignment horizontal="center" vertical="center" wrapText="1"/>
    </xf>
    <xf numFmtId="164" fontId="15" fillId="4" borderId="3" xfId="7" applyNumberFormat="1" applyFont="1" applyFill="1" applyBorder="1" applyAlignment="1">
      <alignment vertical="center"/>
    </xf>
    <xf numFmtId="1" fontId="21" fillId="5" borderId="3" xfId="7" applyNumberFormat="1" applyFont="1" applyFill="1" applyBorder="1" applyAlignment="1">
      <alignment horizontal="center"/>
    </xf>
    <xf numFmtId="0" fontId="15" fillId="5" borderId="3" xfId="7" applyFont="1" applyFill="1" applyBorder="1" applyAlignment="1">
      <alignment horizontal="center" vertical="top"/>
    </xf>
    <xf numFmtId="0" fontId="15" fillId="5" borderId="3" xfId="7" applyFont="1" applyFill="1" applyBorder="1" applyAlignment="1">
      <alignment horizontal="left" wrapText="1"/>
    </xf>
    <xf numFmtId="0" fontId="15" fillId="5" borderId="3" xfId="7" applyFont="1" applyFill="1" applyBorder="1" applyAlignment="1">
      <alignment horizontal="center"/>
    </xf>
    <xf numFmtId="16" fontId="15" fillId="5" borderId="8" xfId="7" applyNumberFormat="1" applyFont="1" applyFill="1" applyBorder="1" applyAlignment="1">
      <alignment horizontal="center"/>
    </xf>
    <xf numFmtId="164" fontId="15" fillId="4" borderId="8" xfId="7" applyNumberFormat="1" applyFont="1" applyFill="1" applyBorder="1"/>
    <xf numFmtId="0" fontId="15" fillId="5" borderId="9" xfId="7" applyFont="1" applyFill="1" applyBorder="1" applyAlignment="1">
      <alignment horizontal="center" vertical="top" wrapText="1"/>
    </xf>
    <xf numFmtId="0" fontId="15" fillId="5" borderId="9" xfId="7" applyFont="1" applyFill="1" applyBorder="1" applyAlignment="1">
      <alignment horizontal="left" wrapText="1"/>
    </xf>
    <xf numFmtId="164" fontId="8" fillId="4" borderId="9" xfId="7" applyNumberFormat="1" applyFont="1" applyFill="1" applyBorder="1"/>
    <xf numFmtId="0" fontId="15" fillId="5" borderId="10" xfId="7" applyFont="1" applyFill="1" applyBorder="1" applyAlignment="1">
      <alignment horizontal="center" vertical="top" wrapText="1"/>
    </xf>
    <xf numFmtId="0" fontId="15" fillId="5" borderId="10" xfId="7" applyFont="1" applyFill="1" applyBorder="1" applyAlignment="1">
      <alignment horizontal="left" wrapText="1"/>
    </xf>
    <xf numFmtId="0" fontId="15" fillId="5" borderId="10" xfId="7" applyFont="1" applyFill="1" applyBorder="1"/>
    <xf numFmtId="0" fontId="15" fillId="4" borderId="10" xfId="7" applyFont="1" applyFill="1" applyBorder="1"/>
    <xf numFmtId="164" fontId="8" fillId="4" borderId="10" xfId="7" applyNumberFormat="1" applyFont="1" applyFill="1" applyBorder="1"/>
    <xf numFmtId="0" fontId="15" fillId="4" borderId="3" xfId="7" applyFont="1" applyFill="1" applyBorder="1" applyAlignment="1">
      <alignment horizontal="center" vertical="center"/>
    </xf>
    <xf numFmtId="0" fontId="21" fillId="5" borderId="3" xfId="7" applyFont="1" applyFill="1" applyBorder="1" applyAlignment="1">
      <alignment horizontal="center" vertical="top"/>
    </xf>
    <xf numFmtId="0" fontId="21" fillId="5" borderId="3" xfId="7" applyFont="1" applyFill="1" applyBorder="1" applyAlignment="1">
      <alignment horizontal="left" wrapText="1"/>
    </xf>
    <xf numFmtId="0" fontId="21" fillId="5" borderId="9" xfId="7" applyFont="1" applyFill="1" applyBorder="1" applyAlignment="1">
      <alignment horizontal="center" vertical="top" wrapText="1"/>
    </xf>
    <xf numFmtId="0" fontId="21" fillId="5" borderId="9" xfId="7" applyFont="1" applyFill="1" applyBorder="1" applyAlignment="1">
      <alignment horizontal="left" wrapText="1"/>
    </xf>
    <xf numFmtId="0" fontId="12" fillId="4" borderId="3" xfId="0" applyFont="1" applyFill="1" applyBorder="1" applyAlignment="1">
      <alignment horizontal="left" vertical="top"/>
    </xf>
    <xf numFmtId="0" fontId="11" fillId="4" borderId="3" xfId="4" applyFont="1" applyFill="1" applyBorder="1" applyAlignment="1">
      <alignment horizontal="center" vertical="center"/>
    </xf>
    <xf numFmtId="0" fontId="16" fillId="4" borderId="3" xfId="0" applyFont="1" applyFill="1" applyBorder="1" applyAlignment="1">
      <alignment horizontal="justify" vertical="top" wrapText="1"/>
    </xf>
    <xf numFmtId="0" fontId="11" fillId="4" borderId="3" xfId="0" applyFont="1" applyFill="1" applyBorder="1" applyAlignment="1">
      <alignment horizontal="justify" vertical="top"/>
    </xf>
    <xf numFmtId="0" fontId="11" fillId="4" borderId="3" xfId="0" applyFont="1" applyFill="1" applyBorder="1" applyAlignment="1">
      <alignment horizontal="justify" vertical="top" wrapText="1"/>
    </xf>
    <xf numFmtId="0" fontId="11" fillId="4" borderId="3" xfId="0" applyFont="1" applyFill="1" applyBorder="1" applyAlignment="1">
      <alignment horizontal="left" vertical="top" wrapText="1"/>
    </xf>
    <xf numFmtId="0" fontId="11" fillId="0" borderId="3" xfId="5" applyFont="1" applyBorder="1" applyAlignment="1">
      <alignment horizontal="justify" vertical="top" wrapText="1"/>
    </xf>
    <xf numFmtId="0" fontId="11" fillId="2" borderId="3" xfId="5" applyFont="1" applyFill="1" applyBorder="1" applyAlignment="1">
      <alignment horizontal="center" vertical="center" wrapText="1"/>
    </xf>
    <xf numFmtId="165" fontId="11" fillId="2" borderId="3" xfId="9" applyNumberFormat="1" applyFont="1" applyFill="1" applyBorder="1" applyAlignment="1">
      <alignment horizontal="center" vertical="top"/>
    </xf>
    <xf numFmtId="0" fontId="12" fillId="2" borderId="3" xfId="9" applyFont="1" applyFill="1" applyBorder="1" applyAlignment="1">
      <alignment horizontal="justify" wrapText="1"/>
    </xf>
    <xf numFmtId="1" fontId="15" fillId="2" borderId="3" xfId="9" applyNumberFormat="1" applyFont="1" applyFill="1" applyBorder="1" applyAlignment="1">
      <alignment horizontal="center"/>
    </xf>
    <xf numFmtId="0" fontId="15" fillId="2" borderId="3" xfId="9" applyFont="1" applyFill="1" applyBorder="1" applyAlignment="1">
      <alignment horizontal="center" wrapText="1"/>
    </xf>
    <xf numFmtId="164" fontId="15" fillId="3" borderId="3" xfId="9" applyNumberFormat="1" applyFont="1" applyFill="1" applyBorder="1"/>
    <xf numFmtId="0" fontId="11" fillId="4" borderId="3" xfId="9" applyFont="1" applyFill="1" applyBorder="1" applyAlignment="1">
      <alignment horizontal="justify" vertical="top"/>
    </xf>
    <xf numFmtId="0" fontId="15" fillId="2" borderId="3" xfId="9" applyFont="1" applyFill="1" applyBorder="1" applyAlignment="1">
      <alignment horizontal="center" vertical="center" wrapText="1"/>
    </xf>
    <xf numFmtId="0" fontId="12" fillId="4" borderId="3" xfId="9" applyFont="1" applyFill="1" applyBorder="1" applyAlignment="1">
      <alignment horizontal="justify" vertical="top"/>
    </xf>
    <xf numFmtId="165" fontId="11" fillId="2" borderId="3" xfId="9" applyNumberFormat="1" applyFont="1" applyFill="1" applyBorder="1" applyAlignment="1">
      <alignment horizontal="center" vertical="center"/>
    </xf>
    <xf numFmtId="0" fontId="11" fillId="4" borderId="3" xfId="9" applyFont="1" applyFill="1" applyBorder="1" applyAlignment="1">
      <alignment horizontal="left" vertical="center" wrapText="1"/>
    </xf>
    <xf numFmtId="164" fontId="11" fillId="3" borderId="3" xfId="9" applyNumberFormat="1" applyFont="1" applyFill="1" applyBorder="1" applyAlignment="1">
      <alignment vertical="center"/>
    </xf>
    <xf numFmtId="0" fontId="12" fillId="0" borderId="3" xfId="9" applyFont="1" applyBorder="1" applyAlignment="1">
      <alignment horizontal="justify" vertical="top"/>
    </xf>
    <xf numFmtId="0" fontId="11" fillId="2" borderId="3" xfId="9" applyFont="1" applyFill="1" applyBorder="1" applyAlignment="1">
      <alignment horizontal="center" vertical="center" wrapText="1"/>
    </xf>
    <xf numFmtId="0" fontId="16" fillId="0" borderId="3" xfId="9" applyFont="1" applyBorder="1" applyAlignment="1">
      <alignment horizontal="justify" vertical="top" wrapText="1"/>
    </xf>
    <xf numFmtId="0" fontId="14" fillId="0" borderId="3" xfId="9" applyFont="1" applyBorder="1" applyAlignment="1">
      <alignment horizontal="justify" vertical="top"/>
    </xf>
    <xf numFmtId="0" fontId="11" fillId="0" borderId="3" xfId="9" applyFont="1" applyBorder="1" applyAlignment="1">
      <alignment horizontal="justify" vertical="center" wrapText="1"/>
    </xf>
    <xf numFmtId="0" fontId="11" fillId="2" borderId="3" xfId="5" applyFont="1" applyFill="1" applyBorder="1" applyAlignment="1">
      <alignment horizontal="justify" wrapText="1"/>
    </xf>
    <xf numFmtId="16" fontId="21" fillId="2" borderId="6" xfId="5" applyNumberFormat="1" applyFont="1" applyFill="1" applyBorder="1" applyAlignment="1">
      <alignment horizontal="center"/>
    </xf>
    <xf numFmtId="0" fontId="11" fillId="2" borderId="3" xfId="5" applyFont="1" applyFill="1" applyBorder="1" applyAlignment="1">
      <alignment horizontal="center"/>
    </xf>
    <xf numFmtId="164" fontId="21" fillId="3" borderId="6" xfId="3" applyFont="1" applyFill="1" applyBorder="1"/>
    <xf numFmtId="0" fontId="11" fillId="2" borderId="7" xfId="5" applyFont="1" applyFill="1" applyBorder="1" applyAlignment="1">
      <alignment horizontal="justify" wrapText="1"/>
    </xf>
    <xf numFmtId="0" fontId="12" fillId="2" borderId="3" xfId="5" applyFont="1" applyFill="1" applyBorder="1" applyAlignment="1">
      <alignment horizontal="justify" wrapText="1"/>
    </xf>
    <xf numFmtId="164" fontId="15" fillId="3" borderId="3" xfId="3" applyFont="1" applyFill="1" applyBorder="1" applyAlignment="1">
      <alignment horizontal="right"/>
    </xf>
    <xf numFmtId="16" fontId="21" fillId="2" borderId="3" xfId="5" applyNumberFormat="1" applyFont="1" applyFill="1" applyBorder="1" applyAlignment="1">
      <alignment horizontal="center"/>
    </xf>
    <xf numFmtId="0" fontId="11" fillId="2" borderId="2" xfId="5" applyFont="1" applyFill="1" applyBorder="1" applyAlignment="1">
      <alignment horizontal="center" vertical="top"/>
    </xf>
    <xf numFmtId="0" fontId="12" fillId="2" borderId="2" xfId="5" applyFont="1" applyFill="1" applyBorder="1" applyAlignment="1">
      <alignment horizontal="justify" wrapText="1"/>
    </xf>
    <xf numFmtId="16" fontId="21" fillId="2" borderId="2" xfId="5" applyNumberFormat="1" applyFont="1" applyFill="1" applyBorder="1" applyAlignment="1">
      <alignment horizontal="center"/>
    </xf>
    <xf numFmtId="0" fontId="15" fillId="2" borderId="2" xfId="5" applyFont="1" applyFill="1" applyBorder="1" applyAlignment="1">
      <alignment horizontal="center"/>
    </xf>
    <xf numFmtId="164" fontId="15" fillId="3" borderId="2" xfId="3" applyFont="1" applyFill="1" applyBorder="1" applyAlignment="1">
      <alignment horizontal="right"/>
    </xf>
    <xf numFmtId="164" fontId="11" fillId="3" borderId="2" xfId="3" applyFont="1" applyFill="1" applyBorder="1"/>
    <xf numFmtId="0" fontId="24" fillId="4" borderId="3" xfId="9" applyFont="1" applyFill="1" applyBorder="1" applyAlignment="1">
      <alignment horizontal="left" vertical="center" wrapText="1"/>
    </xf>
    <xf numFmtId="164" fontId="0" fillId="0" borderId="0" xfId="1" applyFont="1"/>
    <xf numFmtId="43" fontId="0" fillId="0" borderId="0" xfId="0" applyNumberFormat="1"/>
    <xf numFmtId="0" fontId="25" fillId="0" borderId="0" xfId="0" applyFont="1"/>
    <xf numFmtId="0" fontId="15" fillId="0" borderId="11" xfId="0" applyFont="1" applyBorder="1"/>
    <xf numFmtId="164" fontId="15" fillId="0" borderId="11" xfId="1" applyFont="1" applyBorder="1"/>
    <xf numFmtId="43" fontId="15" fillId="0" borderId="11" xfId="0" applyNumberFormat="1" applyFont="1" applyBorder="1"/>
    <xf numFmtId="0" fontId="8" fillId="0" borderId="11" xfId="0" applyFont="1" applyBorder="1"/>
    <xf numFmtId="43" fontId="27" fillId="0" borderId="7" xfId="0" applyNumberFormat="1" applyFont="1" applyBorder="1"/>
    <xf numFmtId="0" fontId="10" fillId="0" borderId="3" xfId="0" applyFont="1" applyBorder="1" applyAlignment="1">
      <alignment horizontal="center"/>
    </xf>
    <xf numFmtId="164" fontId="10" fillId="0" borderId="3" xfId="1" applyFont="1" applyFill="1" applyBorder="1" applyAlignment="1" applyProtection="1">
      <alignment horizontal="center"/>
    </xf>
    <xf numFmtId="0" fontId="11" fillId="0" borderId="11" xfId="0" applyFont="1" applyBorder="1" applyAlignment="1">
      <alignment horizontal="center"/>
    </xf>
    <xf numFmtId="0" fontId="11" fillId="0" borderId="11" xfId="0" applyFont="1" applyBorder="1"/>
    <xf numFmtId="164" fontId="11" fillId="0" borderId="11" xfId="1" applyFont="1" applyBorder="1" applyAlignment="1" applyProtection="1">
      <alignment horizontal="right"/>
    </xf>
    <xf numFmtId="0" fontId="2" fillId="0" borderId="11" xfId="0" applyFont="1" applyBorder="1" applyAlignment="1">
      <alignment vertical="center"/>
    </xf>
    <xf numFmtId="164" fontId="14" fillId="0" borderId="11" xfId="1" applyFont="1" applyBorder="1" applyAlignment="1" applyProtection="1">
      <alignment horizontal="right"/>
    </xf>
    <xf numFmtId="0" fontId="28" fillId="0" borderId="5" xfId="0" applyFont="1" applyBorder="1" applyAlignment="1">
      <alignment vertical="center"/>
    </xf>
    <xf numFmtId="0" fontId="29" fillId="0" borderId="0" xfId="0" applyFont="1" applyAlignment="1">
      <alignment vertical="center"/>
    </xf>
    <xf numFmtId="0" fontId="29" fillId="0" borderId="21" xfId="0" applyFont="1" applyBorder="1" applyAlignment="1">
      <alignment vertical="center"/>
    </xf>
    <xf numFmtId="0" fontId="28" fillId="0" borderId="0" xfId="0" applyFont="1" applyAlignment="1">
      <alignment vertical="center"/>
    </xf>
    <xf numFmtId="0" fontId="29" fillId="0" borderId="23" xfId="0" applyFont="1" applyBorder="1" applyAlignment="1">
      <alignment vertical="center"/>
    </xf>
    <xf numFmtId="0" fontId="29" fillId="0" borderId="0" xfId="0" applyFont="1"/>
    <xf numFmtId="0" fontId="28" fillId="0" borderId="23" xfId="0" applyFont="1" applyBorder="1" applyAlignment="1">
      <alignment vertical="center"/>
    </xf>
    <xf numFmtId="0" fontId="0" fillId="0" borderId="11" xfId="0" applyBorder="1"/>
    <xf numFmtId="0" fontId="30" fillId="0" borderId="18" xfId="0" applyFont="1" applyBorder="1" applyAlignment="1">
      <alignment horizontal="center"/>
    </xf>
    <xf numFmtId="164" fontId="30" fillId="0" borderId="18" xfId="1" applyFont="1" applyBorder="1" applyAlignment="1" applyProtection="1">
      <alignment horizontal="center" vertical="center"/>
      <protection locked="0"/>
    </xf>
    <xf numFmtId="164" fontId="30" fillId="0" borderId="18" xfId="1" applyFont="1" applyBorder="1" applyAlignment="1" applyProtection="1">
      <alignment vertical="center"/>
    </xf>
    <xf numFmtId="0" fontId="31" fillId="0" borderId="19" xfId="0" applyFont="1" applyBorder="1" applyAlignment="1">
      <alignment horizontal="center" vertical="center"/>
    </xf>
    <xf numFmtId="0" fontId="32" fillId="0" borderId="19" xfId="0" applyFont="1" applyBorder="1" applyAlignment="1">
      <alignment horizontal="center" vertical="center"/>
    </xf>
    <xf numFmtId="164" fontId="33" fillId="0" borderId="19" xfId="1" applyFont="1" applyBorder="1" applyAlignment="1" applyProtection="1">
      <alignment horizontal="center" vertical="center"/>
      <protection locked="0"/>
    </xf>
    <xf numFmtId="0" fontId="31" fillId="0" borderId="19" xfId="0" applyFont="1" applyBorder="1" applyAlignment="1">
      <alignment vertical="center"/>
    </xf>
    <xf numFmtId="0" fontId="31" fillId="0" borderId="19" xfId="0" applyFont="1" applyBorder="1" applyAlignment="1">
      <alignment horizontal="center"/>
    </xf>
    <xf numFmtId="0" fontId="31" fillId="0" borderId="19" xfId="0" applyFont="1" applyBorder="1" applyAlignment="1">
      <alignment vertical="top" wrapText="1"/>
    </xf>
    <xf numFmtId="164" fontId="31" fillId="0" borderId="19" xfId="1" applyFont="1" applyBorder="1" applyAlignment="1" applyProtection="1">
      <alignment vertical="center"/>
    </xf>
    <xf numFmtId="0" fontId="31" fillId="0" borderId="19" xfId="0" applyFont="1" applyBorder="1" applyAlignment="1">
      <alignment wrapText="1"/>
    </xf>
    <xf numFmtId="0" fontId="30" fillId="0" borderId="19" xfId="0" applyFont="1" applyBorder="1"/>
    <xf numFmtId="0" fontId="31" fillId="0" borderId="19" xfId="0" applyFont="1" applyBorder="1"/>
    <xf numFmtId="0" fontId="32" fillId="0" borderId="19" xfId="0" applyFont="1" applyBorder="1"/>
    <xf numFmtId="0" fontId="33" fillId="0" borderId="19" xfId="0" applyFont="1" applyBorder="1" applyAlignment="1">
      <alignment horizontal="center"/>
    </xf>
    <xf numFmtId="0" fontId="35" fillId="0" borderId="19" xfId="0" applyFont="1" applyBorder="1"/>
    <xf numFmtId="0" fontId="31" fillId="0" borderId="20" xfId="0" applyFont="1" applyBorder="1" applyAlignment="1">
      <alignment horizontal="center"/>
    </xf>
    <xf numFmtId="0" fontId="32" fillId="0" borderId="20" xfId="0" applyFont="1" applyBorder="1"/>
    <xf numFmtId="164" fontId="33" fillId="0" borderId="20" xfId="1" applyFont="1" applyBorder="1" applyAlignment="1" applyProtection="1">
      <alignment horizontal="center" vertical="center"/>
      <protection locked="0"/>
    </xf>
    <xf numFmtId="164" fontId="32" fillId="0" borderId="20" xfId="1" applyFont="1" applyBorder="1" applyAlignment="1" applyProtection="1">
      <alignment vertical="center"/>
    </xf>
    <xf numFmtId="0" fontId="32" fillId="0" borderId="19" xfId="0" applyFont="1" applyBorder="1" applyAlignment="1">
      <alignment horizontal="center"/>
    </xf>
    <xf numFmtId="164" fontId="32" fillId="0" borderId="19" xfId="1" applyFont="1" applyBorder="1" applyAlignment="1" applyProtection="1">
      <alignment vertical="center"/>
    </xf>
    <xf numFmtId="0" fontId="36" fillId="0" borderId="19" xfId="0" applyFont="1" applyBorder="1" applyAlignment="1">
      <alignment wrapText="1"/>
    </xf>
    <xf numFmtId="0" fontId="31" fillId="0" borderId="19" xfId="0" applyFont="1" applyBorder="1" applyAlignment="1">
      <alignment vertical="center" wrapText="1"/>
    </xf>
    <xf numFmtId="164" fontId="31" fillId="0" borderId="19" xfId="0" applyNumberFormat="1" applyFont="1" applyBorder="1" applyAlignment="1">
      <alignment vertical="center"/>
    </xf>
    <xf numFmtId="0" fontId="31" fillId="0" borderId="22" xfId="0" applyFont="1" applyBorder="1" applyAlignment="1">
      <alignment horizontal="center"/>
    </xf>
    <xf numFmtId="0" fontId="32" fillId="0" borderId="22" xfId="0" applyFont="1" applyBorder="1"/>
    <xf numFmtId="0" fontId="32" fillId="0" borderId="22" xfId="0" applyFont="1" applyBorder="1" applyAlignment="1">
      <alignment horizontal="center"/>
    </xf>
    <xf numFmtId="164" fontId="32" fillId="0" borderId="22" xfId="1" applyFont="1" applyBorder="1" applyAlignment="1" applyProtection="1">
      <alignment horizontal="center" vertical="center"/>
    </xf>
    <xf numFmtId="164" fontId="32" fillId="0" borderId="22" xfId="1" applyFont="1" applyBorder="1" applyAlignment="1" applyProtection="1">
      <alignment vertical="center"/>
    </xf>
    <xf numFmtId="164" fontId="31" fillId="0" borderId="19" xfId="1" applyFont="1" applyBorder="1" applyAlignment="1" applyProtection="1">
      <alignment horizontal="center" vertical="center"/>
    </xf>
    <xf numFmtId="164" fontId="32" fillId="0" borderId="19" xfId="1" applyFont="1" applyBorder="1" applyAlignment="1" applyProtection="1">
      <alignment horizontal="center" vertical="center"/>
    </xf>
    <xf numFmtId="0" fontId="37" fillId="0" borderId="19" xfId="0" applyFont="1" applyBorder="1" applyAlignment="1">
      <alignment horizontal="center"/>
    </xf>
    <xf numFmtId="164" fontId="37" fillId="0" borderId="19" xfId="1" applyFont="1" applyBorder="1" applyAlignment="1" applyProtection="1">
      <alignment vertical="center"/>
    </xf>
    <xf numFmtId="0" fontId="38" fillId="0" borderId="19" xfId="0" applyFont="1" applyBorder="1"/>
    <xf numFmtId="164" fontId="33" fillId="0" borderId="19" xfId="1" applyFont="1" applyBorder="1" applyAlignment="1" applyProtection="1">
      <alignment vertical="center"/>
      <protection locked="0"/>
    </xf>
    <xf numFmtId="164" fontId="33" fillId="0" borderId="22" xfId="1" applyFont="1" applyBorder="1" applyAlignment="1" applyProtection="1">
      <alignment horizontal="center" vertical="center"/>
      <protection locked="0"/>
    </xf>
    <xf numFmtId="0" fontId="38" fillId="0" borderId="19" xfId="0" applyFont="1" applyBorder="1" applyAlignment="1">
      <alignment vertical="center" wrapText="1"/>
    </xf>
    <xf numFmtId="166" fontId="40" fillId="0" borderId="19" xfId="0" applyNumberFormat="1" applyFont="1" applyBorder="1" applyAlignment="1">
      <alignment horizontal="center" vertical="center"/>
    </xf>
    <xf numFmtId="166" fontId="32" fillId="0" borderId="19" xfId="0" applyNumberFormat="1" applyFont="1" applyBorder="1" applyAlignment="1">
      <alignment vertical="center"/>
    </xf>
    <xf numFmtId="0" fontId="36" fillId="0" borderId="19" xfId="0" applyFont="1" applyBorder="1" applyAlignment="1">
      <alignment horizontal="left" vertical="center" wrapText="1"/>
    </xf>
    <xf numFmtId="166" fontId="31" fillId="0" borderId="19" xfId="0" applyNumberFormat="1" applyFont="1" applyBorder="1" applyAlignment="1">
      <alignment vertical="center"/>
    </xf>
    <xf numFmtId="166" fontId="31" fillId="0" borderId="19" xfId="0" applyNumberFormat="1" applyFont="1" applyBorder="1" applyAlignment="1">
      <alignment horizontal="center" vertical="center"/>
    </xf>
    <xf numFmtId="0" fontId="31" fillId="0" borderId="24" xfId="0" applyFont="1" applyBorder="1" applyAlignment="1">
      <alignment horizontal="center" vertical="center"/>
    </xf>
    <xf numFmtId="0" fontId="32" fillId="0" borderId="24" xfId="0" applyFont="1" applyBorder="1" applyAlignment="1">
      <alignment horizontal="left" vertical="center" wrapText="1"/>
    </xf>
    <xf numFmtId="166" fontId="40" fillId="0" borderId="24" xfId="0" applyNumberFormat="1" applyFont="1" applyBorder="1" applyAlignment="1">
      <alignment horizontal="center" vertical="center"/>
    </xf>
    <xf numFmtId="166" fontId="32" fillId="0" borderId="24" xfId="0" applyNumberFormat="1" applyFont="1" applyBorder="1" applyAlignment="1">
      <alignment vertical="center"/>
    </xf>
    <xf numFmtId="0" fontId="32" fillId="0" borderId="19" xfId="0" applyFont="1" applyBorder="1" applyAlignment="1">
      <alignment vertical="center"/>
    </xf>
    <xf numFmtId="0" fontId="32" fillId="0" borderId="22" xfId="0" applyFont="1" applyBorder="1" applyAlignment="1">
      <alignment horizontal="center" vertical="center"/>
    </xf>
    <xf numFmtId="0" fontId="32" fillId="0" borderId="22" xfId="0" applyFont="1" applyBorder="1" applyAlignment="1">
      <alignment vertical="center"/>
    </xf>
    <xf numFmtId="164" fontId="30" fillId="0" borderId="22" xfId="1" applyFont="1" applyBorder="1" applyAlignment="1" applyProtection="1">
      <alignment horizontal="center" vertical="center"/>
      <protection locked="0"/>
    </xf>
    <xf numFmtId="164" fontId="30" fillId="0" borderId="22" xfId="1" applyFont="1" applyBorder="1" applyAlignment="1" applyProtection="1">
      <alignment vertical="center"/>
      <protection locked="0"/>
    </xf>
    <xf numFmtId="166" fontId="32" fillId="0" borderId="11" xfId="0" applyNumberFormat="1" applyFont="1" applyBorder="1" applyAlignment="1">
      <alignment vertical="center"/>
    </xf>
    <xf numFmtId="164" fontId="33" fillId="0" borderId="25" xfId="1" applyFont="1" applyBorder="1" applyAlignment="1" applyProtection="1">
      <alignment horizontal="center" vertical="center"/>
      <protection locked="0"/>
    </xf>
    <xf numFmtId="0" fontId="15" fillId="0" borderId="0" xfId="0" applyFont="1"/>
    <xf numFmtId="0" fontId="11" fillId="0" borderId="3" xfId="1" applyNumberFormat="1" applyFont="1" applyBorder="1" applyAlignment="1" applyProtection="1"/>
    <xf numFmtId="0" fontId="21" fillId="2" borderId="11" xfId="2" applyFont="1" applyFill="1" applyBorder="1" applyAlignment="1">
      <alignment horizontal="center"/>
    </xf>
    <xf numFmtId="0" fontId="11" fillId="2" borderId="11" xfId="2" applyFont="1" applyFill="1" applyBorder="1" applyAlignment="1">
      <alignment horizontal="center"/>
    </xf>
    <xf numFmtId="0" fontId="12" fillId="2" borderId="11" xfId="2" applyFont="1" applyFill="1" applyBorder="1" applyAlignment="1">
      <alignment horizontal="justify" wrapText="1"/>
    </xf>
    <xf numFmtId="0" fontId="29" fillId="0" borderId="19" xfId="10" applyFont="1" applyBorder="1" applyAlignment="1">
      <alignment horizontal="center"/>
    </xf>
    <xf numFmtId="43" fontId="29" fillId="0" borderId="19" xfId="11" applyFont="1" applyBorder="1" applyAlignment="1" applyProtection="1">
      <alignment horizontal="right"/>
    </xf>
    <xf numFmtId="164" fontId="11" fillId="3" borderId="11" xfId="3" applyFont="1" applyFill="1" applyBorder="1" applyAlignment="1"/>
    <xf numFmtId="0" fontId="42" fillId="0" borderId="19" xfId="10" applyFont="1" applyBorder="1" applyAlignment="1">
      <alignment horizontal="left" vertical="center" wrapText="1"/>
    </xf>
    <xf numFmtId="164" fontId="14" fillId="3" borderId="11" xfId="3" applyFont="1" applyFill="1" applyBorder="1" applyAlignment="1"/>
    <xf numFmtId="0" fontId="29" fillId="0" borderId="19" xfId="10" applyFont="1" applyBorder="1" applyAlignment="1">
      <alignment horizontal="center" vertical="center"/>
    </xf>
    <xf numFmtId="166" fontId="45" fillId="0" borderId="19" xfId="10" applyNumberFormat="1" applyFont="1" applyBorder="1" applyAlignment="1">
      <alignment horizontal="center" vertical="center"/>
    </xf>
    <xf numFmtId="0" fontId="29" fillId="0" borderId="19" xfId="10" applyFont="1" applyBorder="1" applyAlignment="1">
      <alignment vertical="center" wrapText="1"/>
    </xf>
    <xf numFmtId="166" fontId="29" fillId="0" borderId="19" xfId="10" applyNumberFormat="1" applyFont="1" applyBorder="1" applyAlignment="1">
      <alignment horizontal="center" vertical="center"/>
    </xf>
    <xf numFmtId="0" fontId="29" fillId="0" borderId="19" xfId="10" applyFont="1" applyBorder="1" applyAlignment="1">
      <alignment horizontal="center" vertical="center"/>
    </xf>
    <xf numFmtId="0" fontId="29" fillId="0" borderId="19" xfId="10" applyFont="1" applyBorder="1" applyAlignment="1">
      <alignment vertical="center" wrapText="1"/>
    </xf>
    <xf numFmtId="166" fontId="29" fillId="0" borderId="19" xfId="10" applyNumberFormat="1" applyFont="1" applyBorder="1" applyAlignment="1">
      <alignment horizontal="center" vertical="center"/>
    </xf>
    <xf numFmtId="0" fontId="29" fillId="0" borderId="19" xfId="10" applyFont="1" applyBorder="1" applyAlignment="1">
      <alignment horizontal="center" vertical="center"/>
    </xf>
    <xf numFmtId="0" fontId="29" fillId="0" borderId="19" xfId="10" applyFont="1" applyBorder="1" applyAlignment="1">
      <alignment vertical="center" wrapText="1"/>
    </xf>
    <xf numFmtId="166" fontId="29" fillId="0" borderId="19" xfId="10" applyNumberFormat="1" applyFont="1" applyBorder="1" applyAlignment="1">
      <alignment horizontal="center" vertical="center"/>
    </xf>
    <xf numFmtId="0" fontId="43" fillId="0" borderId="19" xfId="10" applyFont="1" applyBorder="1" applyAlignment="1">
      <alignment vertical="center" wrapText="1"/>
    </xf>
    <xf numFmtId="0" fontId="29" fillId="0" borderId="19" xfId="10" applyFont="1" applyBorder="1" applyAlignment="1">
      <alignment horizontal="center" vertical="center"/>
    </xf>
    <xf numFmtId="0" fontId="29" fillId="0" borderId="19" xfId="10" applyFont="1" applyBorder="1" applyAlignment="1">
      <alignment vertical="center" wrapText="1"/>
    </xf>
    <xf numFmtId="166" fontId="29" fillId="0" borderId="19" xfId="10" applyNumberFormat="1" applyFont="1" applyBorder="1" applyAlignment="1">
      <alignment horizontal="center" vertical="center"/>
    </xf>
    <xf numFmtId="0" fontId="43" fillId="0" borderId="19" xfId="10" applyFont="1" applyBorder="1" applyAlignment="1">
      <alignment vertical="center" wrapText="1"/>
    </xf>
    <xf numFmtId="0" fontId="42" fillId="0" borderId="19" xfId="10" applyFont="1" applyBorder="1" applyAlignment="1">
      <alignment vertical="center" wrapText="1"/>
    </xf>
    <xf numFmtId="0" fontId="25" fillId="0" borderId="11" xfId="0" applyFont="1" applyBorder="1"/>
    <xf numFmtId="164" fontId="0" fillId="0" borderId="11" xfId="1" applyFont="1" applyBorder="1"/>
    <xf numFmtId="43" fontId="0" fillId="0" borderId="11" xfId="0" applyNumberFormat="1" applyBorder="1"/>
    <xf numFmtId="164" fontId="0" fillId="0" borderId="11" xfId="0" applyNumberFormat="1" applyBorder="1"/>
    <xf numFmtId="43" fontId="25" fillId="0" borderId="11" xfId="0" applyNumberFormat="1" applyFont="1" applyBorder="1"/>
    <xf numFmtId="164" fontId="15" fillId="0" borderId="6" xfId="0" applyNumberFormat="1" applyFont="1" applyBorder="1"/>
    <xf numFmtId="0" fontId="46" fillId="0" borderId="26" xfId="0" applyFont="1" applyBorder="1" applyAlignment="1">
      <alignment horizontal="center" vertical="center"/>
    </xf>
    <xf numFmtId="0" fontId="46" fillId="0" borderId="26" xfId="0" applyFont="1" applyBorder="1" applyAlignment="1">
      <alignment vertical="center" wrapText="1"/>
    </xf>
    <xf numFmtId="166" fontId="46" fillId="0" borderId="26" xfId="0" applyNumberFormat="1" applyFont="1" applyBorder="1" applyAlignment="1">
      <alignment horizontal="center" vertical="center"/>
    </xf>
    <xf numFmtId="166" fontId="46" fillId="0" borderId="26" xfId="0" applyNumberFormat="1" applyFont="1" applyBorder="1" applyAlignment="1">
      <alignment vertical="center"/>
    </xf>
    <xf numFmtId="0" fontId="47" fillId="0" borderId="0" xfId="0" applyFont="1"/>
    <xf numFmtId="0" fontId="0" fillId="0" borderId="0" xfId="0" applyFont="1" applyAlignment="1"/>
    <xf numFmtId="0" fontId="48" fillId="0" borderId="26" xfId="0" applyFont="1" applyBorder="1" applyAlignment="1">
      <alignment horizontal="center" vertical="center"/>
    </xf>
    <xf numFmtId="0" fontId="48" fillId="0" borderId="26" xfId="0" applyFont="1" applyBorder="1" applyAlignment="1">
      <alignment vertical="center"/>
    </xf>
    <xf numFmtId="164" fontId="49" fillId="0" borderId="26" xfId="0" applyNumberFormat="1" applyFont="1" applyBorder="1" applyAlignment="1">
      <alignment horizontal="center" vertical="center"/>
    </xf>
    <xf numFmtId="164" fontId="49" fillId="0" borderId="26" xfId="0" applyNumberFormat="1" applyFont="1" applyBorder="1" applyAlignment="1">
      <alignment vertical="center"/>
    </xf>
    <xf numFmtId="164" fontId="47" fillId="0" borderId="26" xfId="0" applyNumberFormat="1" applyFont="1" applyBorder="1" applyAlignment="1">
      <alignment horizontal="center" vertical="center"/>
    </xf>
    <xf numFmtId="0" fontId="46" fillId="0" borderId="26" xfId="0" applyFont="1" applyBorder="1" applyAlignment="1">
      <alignment vertical="center"/>
    </xf>
    <xf numFmtId="0" fontId="46" fillId="0" borderId="0" xfId="0" applyFont="1" applyBorder="1" applyAlignment="1">
      <alignment horizontal="center" vertical="center"/>
    </xf>
    <xf numFmtId="0" fontId="26" fillId="0" borderId="11" xfId="0" applyFont="1" applyBorder="1" applyAlignment="1">
      <alignment horizontal="center"/>
    </xf>
    <xf numFmtId="0" fontId="11" fillId="2" borderId="12" xfId="5" applyFont="1" applyFill="1" applyBorder="1"/>
    <xf numFmtId="0" fontId="11" fillId="2" borderId="13" xfId="5" applyFont="1" applyFill="1" applyBorder="1"/>
    <xf numFmtId="0" fontId="11" fillId="2" borderId="14" xfId="5" applyFont="1" applyFill="1" applyBorder="1"/>
    <xf numFmtId="0" fontId="8" fillId="0" borderId="1" xfId="0" applyFont="1" applyBorder="1" applyAlignment="1">
      <alignment horizontal="center" vertical="center"/>
    </xf>
    <xf numFmtId="0" fontId="15" fillId="2" borderId="7" xfId="5" applyFont="1" applyFill="1" applyBorder="1"/>
    <xf numFmtId="0" fontId="15" fillId="5" borderId="9" xfId="7" applyFont="1" applyFill="1" applyBorder="1"/>
    <xf numFmtId="0" fontId="15" fillId="4" borderId="9" xfId="7" applyFont="1" applyFill="1" applyBorder="1"/>
    <xf numFmtId="0" fontId="15" fillId="5" borderId="15" xfId="7" applyFont="1" applyFill="1" applyBorder="1"/>
    <xf numFmtId="0" fontId="15" fillId="5" borderId="16" xfId="7" applyFont="1" applyFill="1" applyBorder="1"/>
    <xf numFmtId="0" fontId="15" fillId="5" borderId="17" xfId="7" applyFont="1" applyFill="1" applyBorder="1"/>
  </cellXfs>
  <cellStyles count="12">
    <cellStyle name="Comma" xfId="1" builtinId="3"/>
    <cellStyle name="Comma 10" xfId="3" xr:uid="{00000000-0005-0000-0000-000001000000}"/>
    <cellStyle name="Comma 2" xfId="11" xr:uid="{00000000-0005-0000-0000-000002000000}"/>
    <cellStyle name="Comma 3" xfId="8" xr:uid="{00000000-0005-0000-0000-000003000000}"/>
    <cellStyle name="Normal" xfId="0" builtinId="0"/>
    <cellStyle name="Normal 10" xfId="2" xr:uid="{00000000-0005-0000-0000-000005000000}"/>
    <cellStyle name="Normal 2" xfId="10" xr:uid="{00000000-0005-0000-0000-000006000000}"/>
    <cellStyle name="Normal 2 10" xfId="9" xr:uid="{00000000-0005-0000-0000-000007000000}"/>
    <cellStyle name="Normal 2 2" xfId="5" xr:uid="{00000000-0005-0000-0000-000008000000}"/>
    <cellStyle name="Normal 3" xfId="7" xr:uid="{00000000-0005-0000-0000-000009000000}"/>
    <cellStyle name="Normal_BRKPLU~1" xfId="4" xr:uid="{00000000-0005-0000-0000-00000A000000}"/>
    <cellStyle name="Normal_Main Building  2" xfId="6"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4"/>
  <sheetViews>
    <sheetView workbookViewId="0">
      <selection activeCell="B13" sqref="B13"/>
    </sheetView>
  </sheetViews>
  <sheetFormatPr defaultRowHeight="15"/>
  <cols>
    <col min="2" max="2" width="18.85546875" customWidth="1"/>
    <col min="5" max="5" width="14.85546875" bestFit="1" customWidth="1"/>
    <col min="11" max="11" width="16.140625" hidden="1" customWidth="1"/>
  </cols>
  <sheetData>
    <row r="1" spans="1:11" ht="15.75">
      <c r="A1" s="201"/>
      <c r="B1" s="320" t="s">
        <v>186</v>
      </c>
      <c r="C1" s="320"/>
      <c r="D1" s="320"/>
      <c r="E1" s="320"/>
      <c r="F1" s="320"/>
      <c r="G1" s="320"/>
    </row>
    <row r="2" spans="1:11">
      <c r="A2" s="201" t="s">
        <v>184</v>
      </c>
      <c r="B2" s="201"/>
      <c r="C2" s="201"/>
      <c r="D2" s="201"/>
      <c r="E2" s="201"/>
      <c r="F2" s="201"/>
      <c r="G2" s="201"/>
    </row>
    <row r="3" spans="1:11">
      <c r="A3" s="201"/>
      <c r="B3" s="201"/>
      <c r="C3" s="201"/>
      <c r="D3" s="201"/>
      <c r="E3" s="201" t="s">
        <v>5</v>
      </c>
      <c r="F3" s="201"/>
      <c r="G3" s="201"/>
    </row>
    <row r="4" spans="1:11">
      <c r="A4" s="201">
        <v>1</v>
      </c>
      <c r="B4" s="201" t="s">
        <v>185</v>
      </c>
      <c r="C4" s="201"/>
      <c r="D4" s="201"/>
      <c r="E4" s="202"/>
      <c r="F4" s="201"/>
      <c r="G4" s="201"/>
    </row>
    <row r="5" spans="1:11">
      <c r="A5" s="201">
        <v>2</v>
      </c>
      <c r="B5" s="201" t="s">
        <v>308</v>
      </c>
      <c r="C5" s="201"/>
      <c r="D5" s="201"/>
      <c r="E5" s="203">
        <f>'OVERHEAD TANK'!G16</f>
        <v>0</v>
      </c>
      <c r="F5" s="201"/>
      <c r="G5" s="201"/>
    </row>
    <row r="6" spans="1:11">
      <c r="A6" s="201">
        <v>3</v>
      </c>
      <c r="B6" s="201" t="s">
        <v>327</v>
      </c>
      <c r="C6" s="201"/>
      <c r="D6" s="201"/>
      <c r="E6" s="202">
        <f>'BUILDING BLOCK'!F382</f>
        <v>0</v>
      </c>
      <c r="F6" s="201"/>
      <c r="G6" s="201"/>
    </row>
    <row r="7" spans="1:11">
      <c r="A7" s="201">
        <v>4</v>
      </c>
      <c r="B7" s="201" t="s">
        <v>313</v>
      </c>
      <c r="C7" s="201"/>
      <c r="D7" s="201"/>
      <c r="E7" s="202">
        <f>'PMS SHED-OTHERS'!F152</f>
        <v>0</v>
      </c>
      <c r="F7" s="201"/>
      <c r="G7" s="201"/>
      <c r="K7" s="199">
        <f>E6+E7</f>
        <v>0</v>
      </c>
    </row>
    <row r="8" spans="1:11">
      <c r="A8" s="201">
        <v>5</v>
      </c>
      <c r="B8" s="201" t="s">
        <v>187</v>
      </c>
      <c r="C8" s="201"/>
      <c r="D8" s="201"/>
      <c r="E8" s="203"/>
      <c r="F8" s="201"/>
      <c r="G8" s="201"/>
      <c r="K8" s="199">
        <f>K7*5</f>
        <v>0</v>
      </c>
    </row>
    <row r="9" spans="1:11">
      <c r="A9" s="201">
        <v>6</v>
      </c>
      <c r="B9" s="201" t="s">
        <v>326</v>
      </c>
      <c r="C9" s="201"/>
      <c r="D9" s="201"/>
      <c r="E9" s="203"/>
      <c r="F9" s="201"/>
      <c r="G9" s="201"/>
      <c r="K9" s="199"/>
    </row>
    <row r="10" spans="1:11">
      <c r="A10" s="201"/>
      <c r="B10" s="201"/>
      <c r="C10" s="201"/>
      <c r="D10" s="201"/>
      <c r="E10" s="203"/>
      <c r="F10" s="201"/>
      <c r="G10" s="201"/>
    </row>
    <row r="11" spans="1:11" s="200" customFormat="1" ht="18" thickBot="1">
      <c r="A11" s="204"/>
      <c r="B11" s="204" t="s">
        <v>188</v>
      </c>
      <c r="C11" s="204"/>
      <c r="D11" s="204"/>
      <c r="E11" s="205"/>
      <c r="F11" s="204"/>
      <c r="G11" s="204"/>
    </row>
    <row r="12" spans="1:11">
      <c r="A12" s="201"/>
      <c r="B12" s="201"/>
      <c r="C12" s="201"/>
      <c r="D12" s="201"/>
      <c r="E12" s="306"/>
      <c r="F12" s="201"/>
      <c r="G12" s="201"/>
    </row>
    <row r="14" spans="1:11">
      <c r="E14" s="198"/>
    </row>
  </sheetData>
  <mergeCells count="1">
    <mergeCell ref="B1:G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8"/>
  <sheetViews>
    <sheetView workbookViewId="0">
      <selection activeCell="B9" sqref="B9"/>
    </sheetView>
  </sheetViews>
  <sheetFormatPr defaultRowHeight="15"/>
  <cols>
    <col min="2" max="2" width="24.140625" customWidth="1"/>
    <col min="7" max="7" width="14" customWidth="1"/>
  </cols>
  <sheetData>
    <row r="1" spans="1:8">
      <c r="A1" t="s">
        <v>183</v>
      </c>
      <c r="B1" s="220"/>
      <c r="C1" s="220"/>
      <c r="D1" s="220" t="s">
        <v>320</v>
      </c>
      <c r="E1" s="220" t="s">
        <v>319</v>
      </c>
      <c r="F1" s="220" t="s">
        <v>321</v>
      </c>
      <c r="G1" s="220" t="s">
        <v>322</v>
      </c>
      <c r="H1" s="220"/>
    </row>
    <row r="2" spans="1:8">
      <c r="B2" s="301" t="s">
        <v>307</v>
      </c>
      <c r="C2" s="220"/>
      <c r="D2" s="220"/>
      <c r="E2" s="220"/>
      <c r="F2" s="220"/>
      <c r="G2" s="220"/>
      <c r="H2" s="220"/>
    </row>
    <row r="3" spans="1:8">
      <c r="B3" s="301" t="s">
        <v>316</v>
      </c>
      <c r="C3" s="220"/>
      <c r="D3" s="302">
        <v>1</v>
      </c>
      <c r="E3" s="220" t="s">
        <v>19</v>
      </c>
      <c r="F3" s="220"/>
      <c r="G3" s="303">
        <f>D3*F3</f>
        <v>0</v>
      </c>
      <c r="H3" s="220"/>
    </row>
    <row r="4" spans="1:8">
      <c r="B4" s="301"/>
      <c r="C4" s="220"/>
      <c r="D4" s="220"/>
      <c r="E4" s="220"/>
      <c r="F4" s="220"/>
      <c r="G4" s="303">
        <f t="shared" ref="G4:G15" si="0">D4*F4</f>
        <v>0</v>
      </c>
      <c r="H4" s="220"/>
    </row>
    <row r="5" spans="1:8">
      <c r="B5" s="301" t="s">
        <v>317</v>
      </c>
      <c r="C5" s="220"/>
      <c r="D5" s="220"/>
      <c r="E5" s="220"/>
      <c r="F5" s="220"/>
      <c r="G5" s="303">
        <f t="shared" si="0"/>
        <v>0</v>
      </c>
      <c r="H5" s="220"/>
    </row>
    <row r="6" spans="1:8">
      <c r="B6" s="301"/>
      <c r="C6" s="220"/>
      <c r="D6" s="304">
        <f>D3</f>
        <v>1</v>
      </c>
      <c r="E6" s="220" t="s">
        <v>175</v>
      </c>
      <c r="F6" s="220"/>
      <c r="G6" s="303">
        <f t="shared" si="0"/>
        <v>0</v>
      </c>
      <c r="H6" s="220"/>
    </row>
    <row r="7" spans="1:8">
      <c r="B7" s="220"/>
      <c r="C7" s="220"/>
      <c r="D7" s="220"/>
      <c r="E7" s="220"/>
      <c r="F7" s="220"/>
      <c r="G7" s="303">
        <f t="shared" si="0"/>
        <v>0</v>
      </c>
      <c r="H7" s="220"/>
    </row>
    <row r="8" spans="1:8">
      <c r="B8" s="220" t="s">
        <v>315</v>
      </c>
      <c r="C8" s="220"/>
      <c r="D8" s="220">
        <v>2.5</v>
      </c>
      <c r="E8" s="220"/>
      <c r="F8" s="220"/>
      <c r="G8" s="303">
        <f t="shared" si="0"/>
        <v>0</v>
      </c>
      <c r="H8" s="220"/>
    </row>
    <row r="9" spans="1:8">
      <c r="B9" s="220" t="s">
        <v>309</v>
      </c>
      <c r="C9" s="220"/>
      <c r="D9" s="220">
        <v>10</v>
      </c>
      <c r="E9" s="220"/>
      <c r="F9" s="220"/>
      <c r="G9" s="303">
        <f t="shared" si="0"/>
        <v>0</v>
      </c>
      <c r="H9" s="220"/>
    </row>
    <row r="10" spans="1:8">
      <c r="B10" s="220" t="s">
        <v>310</v>
      </c>
      <c r="C10" s="220"/>
      <c r="D10" s="220">
        <v>6</v>
      </c>
      <c r="E10" s="220"/>
      <c r="F10" s="220"/>
      <c r="G10" s="303">
        <f t="shared" si="0"/>
        <v>0</v>
      </c>
      <c r="H10" s="220"/>
    </row>
    <row r="11" spans="1:8">
      <c r="B11" s="220" t="s">
        <v>311</v>
      </c>
      <c r="C11" s="220"/>
      <c r="D11" s="220">
        <v>6</v>
      </c>
      <c r="E11" s="220"/>
      <c r="F11" s="220"/>
      <c r="G11" s="303">
        <f t="shared" si="0"/>
        <v>0</v>
      </c>
      <c r="H11" s="220"/>
    </row>
    <row r="12" spans="1:8">
      <c r="B12" s="220" t="s">
        <v>318</v>
      </c>
      <c r="C12" s="220"/>
      <c r="D12" s="220">
        <v>4</v>
      </c>
      <c r="E12" s="220"/>
      <c r="F12" s="220"/>
      <c r="G12" s="303">
        <f t="shared" si="0"/>
        <v>0</v>
      </c>
      <c r="H12" s="220"/>
    </row>
    <row r="13" spans="1:8">
      <c r="B13" s="220" t="s">
        <v>312</v>
      </c>
      <c r="C13" s="220"/>
      <c r="D13" s="220">
        <v>1</v>
      </c>
      <c r="E13" s="220"/>
      <c r="F13" s="220"/>
      <c r="G13" s="303">
        <f t="shared" si="0"/>
        <v>0</v>
      </c>
      <c r="H13" s="220"/>
    </row>
    <row r="14" spans="1:8">
      <c r="B14" s="220" t="s">
        <v>314</v>
      </c>
      <c r="C14" s="220"/>
      <c r="D14" s="220">
        <v>1</v>
      </c>
      <c r="E14" s="220"/>
      <c r="F14" s="220"/>
      <c r="G14" s="303">
        <f t="shared" si="0"/>
        <v>0</v>
      </c>
      <c r="H14" s="220"/>
    </row>
    <row r="15" spans="1:8">
      <c r="B15" s="220"/>
      <c r="C15" s="220"/>
      <c r="D15" s="220"/>
      <c r="E15" s="220"/>
      <c r="F15" s="220"/>
      <c r="G15" s="303">
        <f t="shared" si="0"/>
        <v>0</v>
      </c>
      <c r="H15" s="220"/>
    </row>
    <row r="16" spans="1:8">
      <c r="B16" s="220"/>
      <c r="C16" s="220"/>
      <c r="D16" s="220"/>
      <c r="E16" s="220"/>
      <c r="F16" s="220"/>
      <c r="G16" s="305">
        <f>SUM(G3:G15)</f>
        <v>0</v>
      </c>
      <c r="H16" s="220"/>
    </row>
    <row r="17" spans="2:8">
      <c r="B17" s="220"/>
      <c r="C17" s="220"/>
      <c r="D17" s="220"/>
      <c r="E17" s="220"/>
      <c r="F17" s="220"/>
      <c r="G17" s="220"/>
      <c r="H17" s="220"/>
    </row>
    <row r="18" spans="2:8">
      <c r="B18" s="220"/>
      <c r="C18" s="220"/>
      <c r="D18" s="220"/>
      <c r="E18" s="220"/>
      <c r="F18" s="220"/>
      <c r="G18" s="220"/>
      <c r="H18" s="22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83"/>
  <sheetViews>
    <sheetView tabSelected="1" view="pageBreakPreview" topLeftCell="A216" zoomScale="110" zoomScaleNormal="100" zoomScaleSheetLayoutView="110" workbookViewId="0">
      <selection activeCell="C221" sqref="C221"/>
    </sheetView>
  </sheetViews>
  <sheetFormatPr defaultColWidth="9.140625" defaultRowHeight="16.5"/>
  <cols>
    <col min="1" max="1" width="5.140625" style="20" customWidth="1"/>
    <col min="2" max="2" width="35.85546875" style="19" customWidth="1"/>
    <col min="3" max="3" width="7.7109375" style="19" bestFit="1" customWidth="1"/>
    <col min="4" max="4" width="6" style="19" customWidth="1"/>
    <col min="5" max="5" width="14.85546875" style="19" customWidth="1"/>
    <col min="6" max="6" width="20.85546875" style="19" customWidth="1"/>
    <col min="7" max="8" width="9.140625" style="1" hidden="1" customWidth="1"/>
    <col min="9" max="10" width="1.42578125" style="1" hidden="1" customWidth="1"/>
    <col min="11" max="16384" width="9.140625" style="1"/>
  </cols>
  <sheetData>
    <row r="1" spans="1:6">
      <c r="A1" s="324" t="s">
        <v>268</v>
      </c>
      <c r="B1" s="324"/>
      <c r="C1" s="324"/>
      <c r="D1" s="324"/>
      <c r="E1" s="324"/>
      <c r="F1" s="324"/>
    </row>
    <row r="2" spans="1:6" ht="17.25" thickBot="1">
      <c r="A2" s="21" t="s">
        <v>0</v>
      </c>
      <c r="B2" s="22" t="s">
        <v>1</v>
      </c>
      <c r="C2" s="22" t="s">
        <v>2</v>
      </c>
      <c r="D2" s="22" t="s">
        <v>3</v>
      </c>
      <c r="E2" s="23" t="s">
        <v>4</v>
      </c>
      <c r="F2" s="23" t="s">
        <v>5</v>
      </c>
    </row>
    <row r="3" spans="1:6" ht="17.25" thickTop="1">
      <c r="A3" s="40"/>
      <c r="B3" s="206" t="s">
        <v>202</v>
      </c>
      <c r="C3" s="206"/>
      <c r="D3" s="206"/>
      <c r="E3" s="207"/>
      <c r="F3" s="207"/>
    </row>
    <row r="4" spans="1:6">
      <c r="A4" s="24"/>
      <c r="B4" s="25" t="s">
        <v>6</v>
      </c>
      <c r="C4" s="24"/>
      <c r="D4" s="24"/>
      <c r="E4" s="26"/>
      <c r="F4" s="27"/>
    </row>
    <row r="5" spans="1:6">
      <c r="A5" s="24"/>
      <c r="B5" s="25" t="s">
        <v>7</v>
      </c>
      <c r="C5" s="24"/>
      <c r="D5" s="24"/>
      <c r="E5" s="26"/>
      <c r="F5" s="26"/>
    </row>
    <row r="6" spans="1:6" ht="45">
      <c r="A6" s="24" t="s">
        <v>10</v>
      </c>
      <c r="B6" s="29" t="s">
        <v>348</v>
      </c>
      <c r="C6" s="24">
        <v>12.5</v>
      </c>
      <c r="D6" s="24" t="s">
        <v>175</v>
      </c>
      <c r="E6" s="26"/>
      <c r="F6" s="26">
        <f>C6*E6</f>
        <v>0</v>
      </c>
    </row>
    <row r="7" spans="1:6" ht="44.1" customHeight="1">
      <c r="A7" s="24"/>
      <c r="B7" s="29" t="s">
        <v>346</v>
      </c>
      <c r="C7" s="24">
        <v>5</v>
      </c>
      <c r="D7" s="30" t="s">
        <v>175</v>
      </c>
      <c r="E7" s="32"/>
      <c r="F7" s="32">
        <f>C7*E7</f>
        <v>0</v>
      </c>
    </row>
    <row r="8" spans="1:6" ht="44.1" customHeight="1">
      <c r="A8" s="24"/>
      <c r="B8" s="29" t="s">
        <v>347</v>
      </c>
      <c r="C8" s="24">
        <v>4</v>
      </c>
      <c r="D8" s="30" t="s">
        <v>175</v>
      </c>
      <c r="E8" s="32"/>
      <c r="F8" s="276">
        <f>C8*E8</f>
        <v>0</v>
      </c>
    </row>
    <row r="9" spans="1:6" ht="60">
      <c r="A9" s="24" t="s">
        <v>11</v>
      </c>
      <c r="B9" s="33" t="s">
        <v>177</v>
      </c>
      <c r="C9" s="24">
        <v>13</v>
      </c>
      <c r="D9" s="24" t="s">
        <v>24</v>
      </c>
      <c r="E9" s="26"/>
      <c r="F9" s="26"/>
    </row>
    <row r="10" spans="1:6">
      <c r="A10" s="24"/>
      <c r="B10" s="25" t="s">
        <v>14</v>
      </c>
      <c r="C10" s="24"/>
      <c r="D10" s="24"/>
      <c r="E10" s="32"/>
      <c r="F10" s="32"/>
    </row>
    <row r="11" spans="1:6" ht="42.6" customHeight="1">
      <c r="A11" s="24" t="s">
        <v>12</v>
      </c>
      <c r="B11" s="29" t="s">
        <v>16</v>
      </c>
      <c r="C11" s="24"/>
      <c r="D11" s="24"/>
      <c r="E11" s="26"/>
      <c r="F11" s="26"/>
    </row>
    <row r="12" spans="1:6" ht="45">
      <c r="A12" s="24"/>
      <c r="B12" s="29" t="s">
        <v>17</v>
      </c>
      <c r="C12" s="24">
        <v>20</v>
      </c>
      <c r="D12" s="24" t="s">
        <v>175</v>
      </c>
      <c r="E12" s="26"/>
      <c r="F12" s="26">
        <f>C12*E12</f>
        <v>0</v>
      </c>
    </row>
    <row r="13" spans="1:6" ht="17.25" thickBot="1">
      <c r="A13" s="34"/>
      <c r="B13" s="35" t="s">
        <v>20</v>
      </c>
      <c r="C13" s="34"/>
      <c r="D13" s="35"/>
      <c r="E13" s="36"/>
      <c r="F13" s="37">
        <f>SUM(F5:F12)</f>
        <v>0</v>
      </c>
    </row>
    <row r="14" spans="1:6" ht="17.25" thickTop="1">
      <c r="A14" s="24"/>
      <c r="B14" s="30"/>
      <c r="C14" s="24"/>
      <c r="D14" s="24"/>
      <c r="E14" s="26"/>
      <c r="F14" s="26"/>
    </row>
    <row r="15" spans="1:6">
      <c r="A15" s="24"/>
      <c r="B15" s="25" t="s">
        <v>21</v>
      </c>
      <c r="C15" s="24"/>
      <c r="D15" s="24"/>
      <c r="E15" s="38"/>
      <c r="F15" s="38"/>
    </row>
    <row r="16" spans="1:6">
      <c r="A16" s="24"/>
      <c r="B16" s="31"/>
      <c r="C16" s="24"/>
      <c r="D16" s="24"/>
      <c r="E16" s="38"/>
      <c r="F16" s="38"/>
    </row>
    <row r="17" spans="1:6" ht="30">
      <c r="A17" s="24"/>
      <c r="B17" s="39" t="s">
        <v>22</v>
      </c>
      <c r="C17" s="24"/>
      <c r="D17" s="24"/>
      <c r="E17" s="26"/>
      <c r="F17" s="26"/>
    </row>
    <row r="18" spans="1:6">
      <c r="A18" s="24" t="s">
        <v>13</v>
      </c>
      <c r="B18" s="30" t="s">
        <v>306</v>
      </c>
      <c r="C18" s="24">
        <v>4.8</v>
      </c>
      <c r="D18" s="30" t="s">
        <v>175</v>
      </c>
      <c r="E18" s="32"/>
      <c r="F18" s="32">
        <f>C18*E18</f>
        <v>0</v>
      </c>
    </row>
    <row r="19" spans="1:6">
      <c r="A19" s="24" t="s">
        <v>15</v>
      </c>
      <c r="B19" s="30" t="s">
        <v>23</v>
      </c>
      <c r="C19" s="24">
        <v>24</v>
      </c>
      <c r="D19" s="24" t="s">
        <v>24</v>
      </c>
      <c r="E19" s="26"/>
      <c r="F19" s="26">
        <f>(C19*E19)</f>
        <v>0</v>
      </c>
    </row>
    <row r="20" spans="1:6">
      <c r="A20" s="24"/>
      <c r="B20" s="30" t="s">
        <v>25</v>
      </c>
      <c r="C20" s="24"/>
      <c r="D20" s="24"/>
      <c r="E20" s="26"/>
      <c r="F20" s="26"/>
    </row>
    <row r="21" spans="1:6">
      <c r="A21" s="24"/>
      <c r="B21" s="30"/>
      <c r="C21" s="24"/>
      <c r="D21" s="24"/>
      <c r="E21" s="26"/>
      <c r="F21" s="26"/>
    </row>
    <row r="22" spans="1:6">
      <c r="A22" s="24" t="s">
        <v>18</v>
      </c>
      <c r="B22" s="41" t="s">
        <v>273</v>
      </c>
      <c r="C22" s="24"/>
      <c r="D22" s="24"/>
      <c r="E22" s="26"/>
      <c r="F22" s="26"/>
    </row>
    <row r="23" spans="1:6">
      <c r="A23" s="24"/>
      <c r="B23" s="29" t="s">
        <v>275</v>
      </c>
      <c r="C23" s="280">
        <v>71.2</v>
      </c>
      <c r="D23" s="280" t="s">
        <v>36</v>
      </c>
      <c r="E23" s="281"/>
      <c r="F23" s="26">
        <f>C23*E23</f>
        <v>0</v>
      </c>
    </row>
    <row r="24" spans="1:6">
      <c r="A24" s="24"/>
      <c r="B24" s="29" t="s">
        <v>276</v>
      </c>
      <c r="C24" s="280">
        <v>69.5</v>
      </c>
      <c r="D24" s="280" t="s">
        <v>36</v>
      </c>
      <c r="E24" s="281"/>
      <c r="F24" s="26">
        <f t="shared" ref="F24:F25" si="0">C24*E24</f>
        <v>0</v>
      </c>
    </row>
    <row r="25" spans="1:6">
      <c r="A25" s="24"/>
      <c r="B25" s="29" t="s">
        <v>277</v>
      </c>
      <c r="C25" s="280">
        <v>45</v>
      </c>
      <c r="D25" s="280" t="s">
        <v>36</v>
      </c>
      <c r="E25" s="281"/>
      <c r="F25" s="26">
        <f t="shared" si="0"/>
        <v>0</v>
      </c>
    </row>
    <row r="26" spans="1:6" ht="30">
      <c r="A26" s="24"/>
      <c r="B26" s="29" t="s">
        <v>274</v>
      </c>
      <c r="C26" s="24">
        <v>24</v>
      </c>
      <c r="D26" s="24" t="s">
        <v>82</v>
      </c>
      <c r="E26" s="26"/>
      <c r="F26" s="26">
        <f>C26*E26</f>
        <v>0</v>
      </c>
    </row>
    <row r="27" spans="1:6">
      <c r="A27" s="24" t="s">
        <v>45</v>
      </c>
      <c r="B27" s="33" t="s">
        <v>279</v>
      </c>
      <c r="C27" s="24"/>
      <c r="D27" s="24"/>
      <c r="E27" s="26"/>
      <c r="F27" s="26"/>
    </row>
    <row r="28" spans="1:6">
      <c r="A28" s="24"/>
      <c r="B28" s="31" t="s">
        <v>280</v>
      </c>
      <c r="C28" s="24"/>
      <c r="D28" s="24"/>
      <c r="E28" s="26"/>
      <c r="F28" s="26"/>
    </row>
    <row r="29" spans="1:6">
      <c r="A29" s="24"/>
      <c r="B29" s="29" t="s">
        <v>281</v>
      </c>
      <c r="C29" s="24">
        <v>3</v>
      </c>
      <c r="D29" s="24" t="s">
        <v>82</v>
      </c>
      <c r="E29" s="26"/>
      <c r="F29" s="26">
        <f>C29*E29</f>
        <v>0</v>
      </c>
    </row>
    <row r="30" spans="1:6">
      <c r="A30" s="24"/>
      <c r="B30" s="29" t="s">
        <v>305</v>
      </c>
      <c r="C30" s="24">
        <v>5</v>
      </c>
      <c r="D30" s="24" t="s">
        <v>82</v>
      </c>
      <c r="E30" s="26"/>
      <c r="F30" s="26">
        <f>C30*E30</f>
        <v>0</v>
      </c>
    </row>
    <row r="31" spans="1:6">
      <c r="A31" s="24"/>
      <c r="B31" s="29"/>
      <c r="C31" s="24"/>
      <c r="D31" s="24"/>
      <c r="E31" s="26"/>
      <c r="F31" s="26"/>
    </row>
    <row r="32" spans="1:6">
      <c r="A32" s="24"/>
      <c r="B32" s="29" t="s">
        <v>20</v>
      </c>
      <c r="C32" s="24"/>
      <c r="D32" s="24"/>
      <c r="E32" s="26"/>
      <c r="F32" s="46">
        <f>SUM(F18:F31)</f>
        <v>0</v>
      </c>
    </row>
    <row r="33" spans="1:6">
      <c r="A33" s="24"/>
      <c r="B33" s="41"/>
      <c r="C33" s="24"/>
      <c r="D33" s="24"/>
      <c r="E33" s="26"/>
      <c r="F33" s="26"/>
    </row>
    <row r="34" spans="1:6">
      <c r="A34" s="24"/>
      <c r="B34" s="25" t="s">
        <v>26</v>
      </c>
      <c r="C34" s="24"/>
      <c r="D34" s="24"/>
      <c r="E34" s="26"/>
      <c r="F34" s="26"/>
    </row>
    <row r="35" spans="1:6" hidden="1">
      <c r="A35" s="24"/>
      <c r="B35" s="30"/>
      <c r="C35" s="24"/>
      <c r="D35" s="24"/>
      <c r="E35" s="26"/>
      <c r="F35" s="26"/>
    </row>
    <row r="36" spans="1:6">
      <c r="A36" s="24"/>
      <c r="B36" s="25" t="s">
        <v>189</v>
      </c>
      <c r="C36" s="24"/>
      <c r="D36" s="30"/>
      <c r="E36" s="32"/>
      <c r="F36" s="32"/>
    </row>
    <row r="37" spans="1:6" ht="45">
      <c r="A37" s="24" t="s">
        <v>15</v>
      </c>
      <c r="B37" s="29" t="s">
        <v>190</v>
      </c>
      <c r="C37" s="24">
        <v>15</v>
      </c>
      <c r="D37" s="24" t="s">
        <v>82</v>
      </c>
      <c r="E37" s="26"/>
      <c r="F37" s="26">
        <f>C37*E37</f>
        <v>0</v>
      </c>
    </row>
    <row r="38" spans="1:6">
      <c r="A38" s="24" t="s">
        <v>18</v>
      </c>
      <c r="B38" s="29" t="s">
        <v>272</v>
      </c>
      <c r="C38" s="24">
        <v>1</v>
      </c>
      <c r="D38" s="24" t="s">
        <v>19</v>
      </c>
      <c r="E38" s="26"/>
      <c r="F38" s="26">
        <f>C38*E38</f>
        <v>0</v>
      </c>
    </row>
    <row r="39" spans="1:6">
      <c r="A39" s="24"/>
      <c r="B39" s="29" t="s">
        <v>278</v>
      </c>
      <c r="C39" s="24">
        <v>0.8</v>
      </c>
      <c r="D39" s="24" t="s">
        <v>19</v>
      </c>
      <c r="E39" s="26"/>
      <c r="F39" s="26">
        <f>C39*E39</f>
        <v>0</v>
      </c>
    </row>
    <row r="40" spans="1:6">
      <c r="A40" s="24"/>
      <c r="B40" s="30"/>
      <c r="C40" s="24"/>
      <c r="D40" s="24"/>
      <c r="E40" s="26"/>
      <c r="F40" s="26"/>
    </row>
    <row r="41" spans="1:6">
      <c r="A41" s="24"/>
      <c r="B41" s="30"/>
      <c r="C41" s="24"/>
      <c r="D41" s="24"/>
      <c r="E41" s="26"/>
      <c r="F41" s="26">
        <f>SUM(F37:F40)</f>
        <v>0</v>
      </c>
    </row>
    <row r="42" spans="1:6" s="211" customFormat="1">
      <c r="A42" s="208"/>
      <c r="B42" s="209" t="s">
        <v>44</v>
      </c>
      <c r="C42" s="208"/>
      <c r="D42" s="208"/>
      <c r="E42" s="210"/>
      <c r="F42" s="212">
        <f>F13+F32+F41</f>
        <v>0</v>
      </c>
    </row>
    <row r="43" spans="1:6">
      <c r="A43" s="24"/>
      <c r="B43" s="28" t="s">
        <v>193</v>
      </c>
      <c r="C43" s="24"/>
      <c r="D43" s="24"/>
      <c r="E43" s="26"/>
      <c r="F43" s="26"/>
    </row>
    <row r="44" spans="1:6">
      <c r="A44" s="24"/>
      <c r="B44" s="25" t="s">
        <v>37</v>
      </c>
      <c r="C44" s="24"/>
      <c r="D44" s="24"/>
      <c r="E44" s="26"/>
      <c r="F44" s="26"/>
    </row>
    <row r="45" spans="1:6">
      <c r="A45" s="24"/>
      <c r="B45" s="25" t="s">
        <v>38</v>
      </c>
      <c r="C45" s="24"/>
      <c r="D45" s="30"/>
      <c r="E45" s="32"/>
      <c r="F45" s="32"/>
    </row>
    <row r="46" spans="1:6" ht="90">
      <c r="A46" s="24"/>
      <c r="B46" s="31" t="s">
        <v>39</v>
      </c>
      <c r="C46" s="24"/>
      <c r="D46" s="30"/>
      <c r="E46" s="32"/>
      <c r="F46" s="32"/>
    </row>
    <row r="47" spans="1:6">
      <c r="A47" s="24"/>
      <c r="B47" s="25" t="s">
        <v>40</v>
      </c>
      <c r="C47" s="24"/>
      <c r="D47" s="30"/>
      <c r="E47" s="32"/>
      <c r="F47" s="32"/>
    </row>
    <row r="48" spans="1:6" ht="30">
      <c r="A48" s="24"/>
      <c r="B48" s="29" t="s">
        <v>191</v>
      </c>
      <c r="C48" s="24"/>
      <c r="D48" s="30"/>
      <c r="E48" s="32"/>
      <c r="F48" s="32"/>
    </row>
    <row r="49" spans="1:6" ht="17.25">
      <c r="A49" s="24" t="s">
        <v>8</v>
      </c>
      <c r="B49" s="29" t="s">
        <v>192</v>
      </c>
      <c r="C49" s="24">
        <v>24</v>
      </c>
      <c r="D49" s="24" t="s">
        <v>178</v>
      </c>
      <c r="E49" s="26"/>
      <c r="F49" s="26">
        <f>(C49*(E49))</f>
        <v>0</v>
      </c>
    </row>
    <row r="50" spans="1:6">
      <c r="A50" s="24" t="s">
        <v>10</v>
      </c>
      <c r="B50" s="30" t="s">
        <v>40</v>
      </c>
      <c r="C50" s="24">
        <v>75</v>
      </c>
      <c r="D50" s="24" t="s">
        <v>82</v>
      </c>
      <c r="E50" s="26"/>
      <c r="F50" s="26">
        <f>C50*E50</f>
        <v>0</v>
      </c>
    </row>
    <row r="51" spans="1:6">
      <c r="A51" s="24"/>
      <c r="B51" s="31"/>
      <c r="C51" s="24"/>
      <c r="D51" s="24"/>
      <c r="E51" s="26"/>
      <c r="F51" s="26"/>
    </row>
    <row r="52" spans="1:6" ht="17.25" thickBot="1">
      <c r="A52" s="42"/>
      <c r="B52" s="35" t="s">
        <v>44</v>
      </c>
      <c r="C52" s="42"/>
      <c r="D52" s="42"/>
      <c r="E52" s="43"/>
      <c r="F52" s="44"/>
    </row>
    <row r="53" spans="1:6" ht="17.25" thickTop="1">
      <c r="A53" s="24"/>
      <c r="B53" s="41" t="s">
        <v>298</v>
      </c>
      <c r="C53" s="24"/>
      <c r="D53" s="24"/>
      <c r="E53" s="26"/>
      <c r="F53" s="46"/>
    </row>
    <row r="54" spans="1:6">
      <c r="A54" s="24"/>
      <c r="B54" s="41" t="s">
        <v>273</v>
      </c>
      <c r="C54" s="24"/>
      <c r="D54" s="24"/>
      <c r="E54" s="26"/>
      <c r="F54" s="46"/>
    </row>
    <row r="55" spans="1:6">
      <c r="A55" s="24"/>
      <c r="B55" s="41" t="s">
        <v>299</v>
      </c>
      <c r="C55" s="24">
        <v>124.1</v>
      </c>
      <c r="D55" s="24" t="s">
        <v>36</v>
      </c>
      <c r="E55" s="1"/>
      <c r="F55" s="26">
        <f>C55*E55</f>
        <v>0</v>
      </c>
    </row>
    <row r="56" spans="1:6">
      <c r="A56" s="24"/>
      <c r="B56" s="41" t="s">
        <v>301</v>
      </c>
      <c r="C56" s="24">
        <v>113.4</v>
      </c>
      <c r="D56" s="24" t="s">
        <v>36</v>
      </c>
      <c r="E56" s="26"/>
      <c r="F56" s="26">
        <f t="shared" ref="F56:F63" si="1">C56*E56</f>
        <v>0</v>
      </c>
    </row>
    <row r="57" spans="1:6">
      <c r="A57" s="24"/>
      <c r="B57" s="41"/>
      <c r="C57" s="24"/>
      <c r="D57" s="24"/>
      <c r="E57" s="26"/>
      <c r="F57" s="26">
        <f t="shared" si="1"/>
        <v>0</v>
      </c>
    </row>
    <row r="58" spans="1:6">
      <c r="A58" s="24"/>
      <c r="B58" s="41" t="s">
        <v>279</v>
      </c>
      <c r="C58" s="24"/>
      <c r="D58" s="24"/>
      <c r="E58" s="26"/>
      <c r="F58" s="26">
        <f t="shared" si="1"/>
        <v>0</v>
      </c>
    </row>
    <row r="59" spans="1:6">
      <c r="A59" s="24"/>
      <c r="B59" s="41" t="s">
        <v>300</v>
      </c>
      <c r="C59" s="24">
        <v>15</v>
      </c>
      <c r="D59" s="24" t="s">
        <v>82</v>
      </c>
      <c r="E59" s="26"/>
      <c r="F59" s="26">
        <f t="shared" si="1"/>
        <v>0</v>
      </c>
    </row>
    <row r="60" spans="1:6">
      <c r="A60" s="24"/>
      <c r="B60" s="41"/>
      <c r="C60" s="24"/>
      <c r="D60" s="24"/>
      <c r="E60" s="26"/>
      <c r="F60" s="26">
        <f t="shared" si="1"/>
        <v>0</v>
      </c>
    </row>
    <row r="61" spans="1:6">
      <c r="A61" s="24"/>
      <c r="B61" s="41"/>
      <c r="C61" s="24"/>
      <c r="D61" s="24"/>
      <c r="E61" s="26"/>
      <c r="F61" s="26">
        <f t="shared" si="1"/>
        <v>0</v>
      </c>
    </row>
    <row r="62" spans="1:6">
      <c r="A62" s="24"/>
      <c r="B62" s="41" t="s">
        <v>302</v>
      </c>
      <c r="C62" s="24"/>
      <c r="D62" s="24"/>
      <c r="E62" s="26"/>
      <c r="F62" s="26">
        <f t="shared" si="1"/>
        <v>0</v>
      </c>
    </row>
    <row r="63" spans="1:6">
      <c r="A63" s="24"/>
      <c r="B63" s="41" t="s">
        <v>303</v>
      </c>
      <c r="C63" s="24">
        <v>2</v>
      </c>
      <c r="D63" s="24" t="s">
        <v>19</v>
      </c>
      <c r="E63" s="26"/>
      <c r="F63" s="26">
        <f t="shared" si="1"/>
        <v>0</v>
      </c>
    </row>
    <row r="64" spans="1:6">
      <c r="A64" s="24"/>
      <c r="B64" s="41" t="s">
        <v>304</v>
      </c>
      <c r="C64" s="24"/>
      <c r="D64" s="24"/>
      <c r="E64" s="26"/>
      <c r="F64" s="46"/>
    </row>
    <row r="65" spans="1:6">
      <c r="A65" s="24"/>
      <c r="B65" s="41"/>
      <c r="C65" s="24"/>
      <c r="D65" s="24"/>
      <c r="E65" s="26"/>
      <c r="F65" s="46"/>
    </row>
    <row r="66" spans="1:6">
      <c r="A66" s="24"/>
      <c r="B66" s="41"/>
      <c r="C66" s="24"/>
      <c r="D66" s="24"/>
      <c r="E66" s="26"/>
      <c r="F66" s="212">
        <f>F55+F56+F59+F63</f>
        <v>0</v>
      </c>
    </row>
    <row r="67" spans="1:6" s="2" customFormat="1">
      <c r="A67" s="24"/>
      <c r="B67" s="28" t="s">
        <v>194</v>
      </c>
      <c r="C67" s="24"/>
      <c r="D67" s="24"/>
      <c r="E67" s="26"/>
      <c r="F67" s="26"/>
    </row>
    <row r="68" spans="1:6" s="2" customFormat="1">
      <c r="A68" s="40"/>
      <c r="B68" s="25" t="s">
        <v>195</v>
      </c>
      <c r="C68" s="24"/>
      <c r="D68" s="24"/>
      <c r="E68" s="26"/>
      <c r="F68" s="26"/>
    </row>
    <row r="69" spans="1:6" s="2" customFormat="1">
      <c r="A69" s="40"/>
      <c r="B69" s="25" t="s">
        <v>54</v>
      </c>
      <c r="C69" s="24"/>
      <c r="D69" s="24"/>
      <c r="E69" s="26"/>
      <c r="F69" s="26"/>
    </row>
    <row r="70" spans="1:6" s="2" customFormat="1">
      <c r="A70" s="40"/>
      <c r="B70" s="25" t="s">
        <v>55</v>
      </c>
      <c r="C70" s="24"/>
      <c r="D70" s="24"/>
      <c r="E70" s="26"/>
      <c r="F70" s="26"/>
    </row>
    <row r="71" spans="1:6" s="2" customFormat="1">
      <c r="A71" s="24"/>
      <c r="B71" s="54" t="s">
        <v>56</v>
      </c>
      <c r="C71" s="53"/>
      <c r="D71" s="24"/>
      <c r="E71" s="26"/>
      <c r="F71" s="26"/>
    </row>
    <row r="72" spans="1:6" s="2" customFormat="1">
      <c r="A72" s="24"/>
      <c r="B72" s="54" t="s">
        <v>57</v>
      </c>
      <c r="C72" s="53"/>
      <c r="D72" s="24"/>
      <c r="E72" s="26"/>
      <c r="F72" s="26"/>
    </row>
    <row r="73" spans="1:6" s="2" customFormat="1">
      <c r="A73" s="24"/>
      <c r="B73" s="54" t="s">
        <v>58</v>
      </c>
      <c r="C73" s="53"/>
      <c r="D73" s="30"/>
      <c r="E73" s="32"/>
      <c r="F73" s="32"/>
    </row>
    <row r="74" spans="1:6" s="2" customFormat="1">
      <c r="A74" s="24"/>
      <c r="B74" s="54" t="s">
        <v>59</v>
      </c>
      <c r="C74" s="53"/>
      <c r="D74" s="24"/>
      <c r="E74" s="26"/>
      <c r="F74" s="26"/>
    </row>
    <row r="75" spans="1:6" s="2" customFormat="1">
      <c r="A75" s="24"/>
      <c r="B75" s="54" t="s">
        <v>60</v>
      </c>
      <c r="C75" s="53"/>
      <c r="D75" s="30"/>
      <c r="E75" s="32"/>
      <c r="F75" s="32"/>
    </row>
    <row r="76" spans="1:6" s="2" customFormat="1">
      <c r="A76" s="24"/>
      <c r="B76" s="54" t="s">
        <v>61</v>
      </c>
      <c r="C76" s="53"/>
      <c r="D76" s="24"/>
      <c r="E76" s="26"/>
      <c r="F76" s="26"/>
    </row>
    <row r="77" spans="1:6" s="2" customFormat="1">
      <c r="A77" s="24"/>
      <c r="B77" s="25" t="s">
        <v>62</v>
      </c>
      <c r="C77" s="24"/>
      <c r="D77" s="24"/>
      <c r="E77" s="32"/>
      <c r="F77" s="32"/>
    </row>
    <row r="78" spans="1:6" s="2" customFormat="1">
      <c r="A78" s="24" t="s">
        <v>8</v>
      </c>
      <c r="B78" s="30" t="s">
        <v>197</v>
      </c>
      <c r="C78" s="24">
        <v>1</v>
      </c>
      <c r="D78" s="24" t="s">
        <v>63</v>
      </c>
      <c r="E78" s="26"/>
      <c r="F78" s="26">
        <f>C78*E78</f>
        <v>0</v>
      </c>
    </row>
    <row r="79" spans="1:6" s="2" customFormat="1">
      <c r="A79" s="24" t="s">
        <v>10</v>
      </c>
      <c r="B79" s="30" t="s">
        <v>198</v>
      </c>
      <c r="C79" s="24">
        <v>2</v>
      </c>
      <c r="D79" s="24" t="s">
        <v>63</v>
      </c>
      <c r="E79" s="26"/>
      <c r="F79" s="26">
        <f>C79*E79</f>
        <v>0</v>
      </c>
    </row>
    <row r="80" spans="1:6" s="2" customFormat="1">
      <c r="A80" s="24"/>
      <c r="B80" s="30"/>
      <c r="C80" s="24"/>
      <c r="D80" s="24"/>
      <c r="E80" s="26"/>
      <c r="F80" s="46">
        <f>SUM(F78:F79)</f>
        <v>0</v>
      </c>
    </row>
    <row r="81" spans="1:6">
      <c r="A81" s="24"/>
      <c r="B81" s="41" t="s">
        <v>196</v>
      </c>
      <c r="C81" s="45"/>
      <c r="D81" s="45"/>
      <c r="E81" s="46"/>
      <c r="F81" s="46"/>
    </row>
    <row r="82" spans="1:6" s="2" customFormat="1">
      <c r="A82" s="24"/>
      <c r="B82" s="25" t="s">
        <v>68</v>
      </c>
      <c r="C82" s="24"/>
      <c r="D82" s="30"/>
      <c r="E82" s="32"/>
      <c r="F82" s="26"/>
    </row>
    <row r="83" spans="1:6">
      <c r="A83" s="24"/>
      <c r="B83" s="25" t="s">
        <v>69</v>
      </c>
      <c r="C83" s="24"/>
      <c r="D83" s="30"/>
      <c r="E83" s="32"/>
      <c r="F83" s="46"/>
    </row>
    <row r="84" spans="1:6">
      <c r="A84" s="24"/>
      <c r="B84" s="25" t="s">
        <v>70</v>
      </c>
      <c r="C84" s="24"/>
      <c r="D84" s="30"/>
      <c r="E84" s="32"/>
      <c r="F84" s="46"/>
    </row>
    <row r="85" spans="1:6">
      <c r="A85" s="24"/>
      <c r="B85" s="25" t="s">
        <v>71</v>
      </c>
      <c r="C85" s="24"/>
      <c r="D85" s="30"/>
      <c r="E85" s="32"/>
      <c r="F85" s="46"/>
    </row>
    <row r="86" spans="1:6">
      <c r="A86" s="24"/>
      <c r="B86" s="25" t="s">
        <v>72</v>
      </c>
      <c r="C86" s="24"/>
      <c r="D86" s="24"/>
      <c r="E86" s="26"/>
      <c r="F86" s="46"/>
    </row>
    <row r="87" spans="1:6">
      <c r="A87" s="24" t="s">
        <v>8</v>
      </c>
      <c r="B87" s="41" t="s">
        <v>199</v>
      </c>
      <c r="C87" s="45">
        <v>1</v>
      </c>
      <c r="D87" s="45" t="s">
        <v>97</v>
      </c>
      <c r="E87" s="26"/>
      <c r="F87" s="26">
        <f>E87</f>
        <v>0</v>
      </c>
    </row>
    <row r="88" spans="1:6">
      <c r="A88" s="24" t="s">
        <v>10</v>
      </c>
      <c r="B88" s="41" t="s">
        <v>200</v>
      </c>
      <c r="C88" s="45">
        <v>1</v>
      </c>
      <c r="D88" s="45" t="s">
        <v>97</v>
      </c>
      <c r="E88" s="26"/>
      <c r="F88" s="26"/>
    </row>
    <row r="89" spans="1:6">
      <c r="A89" s="24"/>
      <c r="B89" s="41" t="s">
        <v>201</v>
      </c>
      <c r="C89" s="45">
        <v>1</v>
      </c>
      <c r="D89" s="45" t="s">
        <v>97</v>
      </c>
      <c r="E89" s="26"/>
      <c r="F89" s="26">
        <f t="shared" ref="F89" si="2">E89</f>
        <v>0</v>
      </c>
    </row>
    <row r="90" spans="1:6">
      <c r="A90" s="24"/>
      <c r="B90" s="41"/>
      <c r="C90" s="45"/>
      <c r="D90" s="45"/>
      <c r="E90" s="26"/>
      <c r="F90" s="26">
        <f>SUM(F87:F89)</f>
        <v>0</v>
      </c>
    </row>
    <row r="91" spans="1:6" ht="17.25" thickBot="1">
      <c r="A91" s="42"/>
      <c r="B91" s="35" t="s">
        <v>44</v>
      </c>
      <c r="C91" s="34"/>
      <c r="D91" s="34"/>
      <c r="E91" s="44"/>
      <c r="F91" s="44">
        <f>F80+F90</f>
        <v>0</v>
      </c>
    </row>
    <row r="92" spans="1:6" ht="18" thickTop="1" thickBot="1">
      <c r="A92" s="42"/>
      <c r="B92" s="35"/>
      <c r="C92" s="34"/>
      <c r="D92" s="34"/>
      <c r="E92" s="44"/>
      <c r="F92" s="44"/>
    </row>
    <row r="93" spans="1:6" ht="17.25" thickTop="1">
      <c r="A93" s="24"/>
      <c r="B93" s="41" t="s">
        <v>203</v>
      </c>
      <c r="C93" s="45"/>
      <c r="D93" s="45"/>
      <c r="E93" s="46"/>
      <c r="F93" s="46"/>
    </row>
    <row r="94" spans="1:6">
      <c r="A94" s="24"/>
      <c r="B94" s="25" t="s">
        <v>48</v>
      </c>
      <c r="C94" s="24"/>
      <c r="D94" s="24"/>
      <c r="E94" s="26"/>
      <c r="F94" s="26"/>
    </row>
    <row r="95" spans="1:6">
      <c r="A95" s="24"/>
      <c r="B95" s="25" t="s">
        <v>282</v>
      </c>
      <c r="C95" s="24"/>
      <c r="D95" s="24"/>
      <c r="E95" s="26"/>
      <c r="F95" s="26"/>
    </row>
    <row r="96" spans="1:6">
      <c r="A96" s="24"/>
      <c r="B96" s="25"/>
      <c r="C96" s="24"/>
      <c r="D96" s="24"/>
      <c r="E96" s="26"/>
      <c r="F96" s="26"/>
    </row>
    <row r="97" spans="1:6" ht="30">
      <c r="A97" s="24"/>
      <c r="B97" s="39" t="s">
        <v>49</v>
      </c>
      <c r="C97" s="24"/>
      <c r="D97" s="24"/>
      <c r="E97" s="26"/>
      <c r="F97" s="26"/>
    </row>
    <row r="98" spans="1:6">
      <c r="A98" s="24"/>
      <c r="B98" s="39"/>
      <c r="C98" s="24"/>
      <c r="D98" s="24"/>
      <c r="E98" s="26"/>
      <c r="F98" s="26"/>
    </row>
    <row r="99" spans="1:6">
      <c r="A99" s="24"/>
      <c r="B99" s="39" t="s">
        <v>171</v>
      </c>
      <c r="C99" s="24">
        <v>47</v>
      </c>
      <c r="D99" s="24" t="s">
        <v>34</v>
      </c>
      <c r="E99" s="26"/>
      <c r="F99" s="26">
        <f>E99*C99</f>
        <v>0</v>
      </c>
    </row>
    <row r="100" spans="1:6">
      <c r="A100" s="24"/>
      <c r="B100" s="39"/>
      <c r="C100" s="24"/>
      <c r="D100" s="24"/>
      <c r="E100" s="26"/>
      <c r="F100" s="26"/>
    </row>
    <row r="101" spans="1:6">
      <c r="A101" s="24"/>
      <c r="B101" s="39" t="s">
        <v>172</v>
      </c>
      <c r="C101" s="24">
        <v>42</v>
      </c>
      <c r="D101" s="24" t="s">
        <v>34</v>
      </c>
      <c r="E101" s="26"/>
      <c r="F101" s="26">
        <f t="shared" ref="F101:F107" si="3">E101*C101</f>
        <v>0</v>
      </c>
    </row>
    <row r="102" spans="1:6">
      <c r="A102" s="24"/>
      <c r="B102" s="39"/>
      <c r="C102" s="24"/>
      <c r="D102" s="24"/>
      <c r="E102" s="26"/>
      <c r="F102" s="26"/>
    </row>
    <row r="103" spans="1:6">
      <c r="A103" s="24"/>
      <c r="B103" s="39" t="s">
        <v>173</v>
      </c>
      <c r="C103" s="24">
        <v>51</v>
      </c>
      <c r="D103" s="24" t="s">
        <v>34</v>
      </c>
      <c r="E103" s="26"/>
      <c r="F103" s="26">
        <f t="shared" si="3"/>
        <v>0</v>
      </c>
    </row>
    <row r="104" spans="1:6">
      <c r="A104" s="24"/>
      <c r="B104" s="39"/>
      <c r="C104" s="24"/>
      <c r="D104" s="24"/>
      <c r="E104" s="26"/>
      <c r="F104" s="26"/>
    </row>
    <row r="105" spans="1:6">
      <c r="A105" s="24"/>
      <c r="B105" s="39" t="s">
        <v>174</v>
      </c>
      <c r="C105" s="24">
        <v>30</v>
      </c>
      <c r="D105" s="24" t="s">
        <v>34</v>
      </c>
      <c r="E105" s="26"/>
      <c r="F105" s="26">
        <f t="shared" si="3"/>
        <v>0</v>
      </c>
    </row>
    <row r="106" spans="1:6">
      <c r="A106" s="24"/>
      <c r="B106" s="39"/>
      <c r="C106" s="24"/>
      <c r="D106" s="24"/>
      <c r="E106" s="26"/>
      <c r="F106" s="26"/>
    </row>
    <row r="107" spans="1:6">
      <c r="A107" s="24"/>
      <c r="B107" s="39" t="s">
        <v>283</v>
      </c>
      <c r="C107" s="24">
        <v>110</v>
      </c>
      <c r="D107" s="24" t="s">
        <v>34</v>
      </c>
      <c r="E107" s="26"/>
      <c r="F107" s="26">
        <f t="shared" si="3"/>
        <v>0</v>
      </c>
    </row>
    <row r="108" spans="1:6">
      <c r="A108" s="24"/>
      <c r="B108" s="39"/>
      <c r="C108" s="24"/>
      <c r="D108" s="24"/>
      <c r="E108" s="26"/>
      <c r="F108" s="26"/>
    </row>
    <row r="109" spans="1:6">
      <c r="A109" s="24"/>
      <c r="B109" s="39"/>
      <c r="C109" s="24"/>
      <c r="D109" s="24"/>
      <c r="E109" s="26"/>
      <c r="F109" s="26"/>
    </row>
    <row r="110" spans="1:6">
      <c r="A110" s="24"/>
      <c r="B110" s="25" t="s">
        <v>50</v>
      </c>
      <c r="C110" s="24"/>
      <c r="D110" s="30"/>
      <c r="E110" s="32"/>
      <c r="F110" s="32"/>
    </row>
    <row r="111" spans="1:6">
      <c r="A111" s="48"/>
      <c r="B111" s="25"/>
      <c r="C111" s="48"/>
      <c r="D111" s="48"/>
      <c r="E111" s="26"/>
      <c r="F111" s="49"/>
    </row>
    <row r="112" spans="1:6">
      <c r="A112" s="48"/>
      <c r="B112" s="28"/>
      <c r="C112" s="48"/>
      <c r="D112" s="48"/>
      <c r="E112" s="26"/>
      <c r="F112" s="49"/>
    </row>
    <row r="113" spans="1:6" ht="60">
      <c r="A113" s="24"/>
      <c r="B113" s="29" t="s">
        <v>51</v>
      </c>
      <c r="C113" s="24"/>
      <c r="D113" s="30"/>
      <c r="E113" s="32"/>
      <c r="F113" s="32"/>
    </row>
    <row r="114" spans="1:6" ht="32.25">
      <c r="A114" s="24" t="s">
        <v>8</v>
      </c>
      <c r="B114" s="29" t="s">
        <v>179</v>
      </c>
      <c r="C114" s="24">
        <v>20</v>
      </c>
      <c r="D114" s="24" t="s">
        <v>178</v>
      </c>
      <c r="E114" s="26"/>
      <c r="F114" s="26">
        <f>E114*C114</f>
        <v>0</v>
      </c>
    </row>
    <row r="115" spans="1:6">
      <c r="A115" s="24"/>
      <c r="B115" s="29"/>
      <c r="C115" s="24"/>
      <c r="D115" s="24"/>
      <c r="E115" s="26"/>
      <c r="F115" s="26"/>
    </row>
    <row r="116" spans="1:6">
      <c r="A116" s="24" t="s">
        <v>11</v>
      </c>
      <c r="B116" s="30" t="s">
        <v>52</v>
      </c>
      <c r="C116" s="47">
        <v>12</v>
      </c>
      <c r="D116" s="24" t="s">
        <v>34</v>
      </c>
      <c r="E116" s="32"/>
      <c r="F116" s="32">
        <f>E116*C116</f>
        <v>0</v>
      </c>
    </row>
    <row r="117" spans="1:6">
      <c r="A117" s="24"/>
      <c r="B117" s="30"/>
      <c r="C117" s="47"/>
      <c r="D117" s="24"/>
      <c r="E117" s="32"/>
      <c r="F117" s="32"/>
    </row>
    <row r="118" spans="1:6">
      <c r="A118" s="48"/>
      <c r="B118" s="25"/>
      <c r="C118" s="48"/>
      <c r="D118" s="48"/>
      <c r="E118" s="26"/>
      <c r="F118" s="49"/>
    </row>
    <row r="119" spans="1:6">
      <c r="A119" s="48"/>
      <c r="B119" s="28"/>
      <c r="C119" s="48"/>
      <c r="D119" s="48"/>
      <c r="E119" s="26"/>
      <c r="F119" s="49"/>
    </row>
    <row r="120" spans="1:6">
      <c r="A120" s="24"/>
      <c r="B120" s="30"/>
      <c r="C120" s="47"/>
      <c r="D120" s="24"/>
      <c r="E120" s="32"/>
      <c r="F120" s="32"/>
    </row>
    <row r="121" spans="1:6">
      <c r="A121" s="24"/>
      <c r="B121" s="30"/>
      <c r="C121" s="47"/>
      <c r="D121" s="24"/>
      <c r="E121" s="32"/>
      <c r="F121" s="32"/>
    </row>
    <row r="122" spans="1:6">
      <c r="A122" s="24"/>
      <c r="B122" s="30"/>
      <c r="C122" s="47"/>
      <c r="D122" s="24"/>
      <c r="E122" s="32"/>
      <c r="F122" s="32"/>
    </row>
    <row r="123" spans="1:6">
      <c r="A123" s="24"/>
      <c r="B123" s="30"/>
      <c r="C123" s="24"/>
      <c r="D123" s="30"/>
      <c r="E123" s="32"/>
      <c r="F123" s="32"/>
    </row>
    <row r="124" spans="1:6" ht="17.25" thickBot="1">
      <c r="A124" s="42"/>
      <c r="B124" s="35" t="s">
        <v>44</v>
      </c>
      <c r="C124" s="34"/>
      <c r="D124" s="34"/>
      <c r="E124" s="44"/>
      <c r="F124" s="44">
        <f>SUM(F95:F123)</f>
        <v>0</v>
      </c>
    </row>
    <row r="125" spans="1:6" ht="17.25" thickTop="1">
      <c r="A125" s="40"/>
      <c r="B125" s="25" t="s">
        <v>204</v>
      </c>
      <c r="C125" s="25"/>
      <c r="D125" s="25"/>
      <c r="E125" s="50"/>
      <c r="F125" s="50"/>
    </row>
    <row r="126" spans="1:6">
      <c r="A126" s="24"/>
      <c r="B126" s="30"/>
      <c r="C126" s="24"/>
      <c r="D126" s="24"/>
      <c r="E126" s="26"/>
      <c r="F126" s="26"/>
    </row>
    <row r="127" spans="1:6" s="2" customFormat="1" ht="17.25" thickBot="1">
      <c r="A127" s="42"/>
      <c r="B127" s="35" t="s">
        <v>20</v>
      </c>
      <c r="C127" s="34"/>
      <c r="D127" s="35"/>
      <c r="E127" s="55"/>
      <c r="F127" s="55">
        <f>SUM(F126:F126)</f>
        <v>0</v>
      </c>
    </row>
    <row r="128" spans="1:6" s="2" customFormat="1" ht="78" thickTop="1">
      <c r="A128" s="24"/>
      <c r="B128" s="31" t="s">
        <v>180</v>
      </c>
      <c r="C128" s="24"/>
      <c r="D128" s="24"/>
      <c r="E128" s="26"/>
      <c r="F128" s="46"/>
    </row>
    <row r="129" spans="1:6" s="2" customFormat="1">
      <c r="A129" s="24"/>
      <c r="B129" s="31"/>
      <c r="C129" s="24"/>
      <c r="D129" s="24"/>
      <c r="E129" s="26"/>
      <c r="F129" s="46"/>
    </row>
    <row r="130" spans="1:6" s="2" customFormat="1" ht="17.25">
      <c r="A130" s="24" t="s">
        <v>8</v>
      </c>
      <c r="B130" s="30" t="s">
        <v>64</v>
      </c>
      <c r="C130" s="24">
        <v>0.5</v>
      </c>
      <c r="D130" s="24" t="s">
        <v>176</v>
      </c>
      <c r="E130" s="26"/>
      <c r="F130" s="26">
        <f>(C130*E130)</f>
        <v>0</v>
      </c>
    </row>
    <row r="131" spans="1:6" s="2" customFormat="1">
      <c r="A131" s="24"/>
      <c r="B131" s="30"/>
      <c r="C131" s="24"/>
      <c r="D131" s="24"/>
      <c r="E131" s="26"/>
      <c r="F131" s="26"/>
    </row>
    <row r="132" spans="1:6" s="2" customFormat="1" ht="60">
      <c r="A132" s="24"/>
      <c r="B132" s="31" t="s">
        <v>181</v>
      </c>
      <c r="C132" s="24"/>
      <c r="D132" s="24"/>
      <c r="E132" s="26"/>
      <c r="F132" s="26"/>
    </row>
    <row r="133" spans="1:6" s="2" customFormat="1">
      <c r="A133" s="24"/>
      <c r="B133" s="31"/>
      <c r="C133" s="24"/>
      <c r="D133" s="24"/>
      <c r="E133" s="26"/>
      <c r="F133" s="26"/>
    </row>
    <row r="134" spans="1:6" s="2" customFormat="1" ht="17.25">
      <c r="A134" s="24" t="s">
        <v>10</v>
      </c>
      <c r="B134" s="30" t="s">
        <v>65</v>
      </c>
      <c r="C134" s="24">
        <v>5</v>
      </c>
      <c r="D134" s="24" t="s">
        <v>178</v>
      </c>
      <c r="E134" s="26"/>
      <c r="F134" s="26">
        <f>(C134*E134)</f>
        <v>0</v>
      </c>
    </row>
    <row r="135" spans="1:6" s="2" customFormat="1">
      <c r="A135" s="48"/>
      <c r="B135" s="56"/>
      <c r="C135" s="48"/>
      <c r="D135" s="48"/>
      <c r="E135" s="49"/>
      <c r="F135" s="49"/>
    </row>
    <row r="136" spans="1:6" s="2" customFormat="1" ht="75">
      <c r="A136" s="24"/>
      <c r="B136" s="31" t="s">
        <v>182</v>
      </c>
      <c r="C136" s="24"/>
      <c r="D136" s="24"/>
      <c r="E136" s="26"/>
      <c r="F136" s="26"/>
    </row>
    <row r="137" spans="1:6" s="2" customFormat="1">
      <c r="A137" s="24" t="s">
        <v>12</v>
      </c>
      <c r="B137" s="30" t="s">
        <v>66</v>
      </c>
      <c r="C137" s="24">
        <v>15</v>
      </c>
      <c r="D137" s="24" t="s">
        <v>36</v>
      </c>
      <c r="E137" s="26"/>
      <c r="F137" s="26">
        <f>(C137*E137)</f>
        <v>0</v>
      </c>
    </row>
    <row r="138" spans="1:6" s="2" customFormat="1">
      <c r="A138" s="24" t="s">
        <v>13</v>
      </c>
      <c r="B138" s="30" t="s">
        <v>67</v>
      </c>
      <c r="C138" s="24">
        <v>6</v>
      </c>
      <c r="D138" s="24" t="str">
        <f>D137</f>
        <v>kg</v>
      </c>
      <c r="E138" s="26"/>
      <c r="F138" s="26">
        <f>(C138*E138)</f>
        <v>0</v>
      </c>
    </row>
    <row r="139" spans="1:6" s="2" customFormat="1">
      <c r="A139" s="24"/>
      <c r="B139" s="30"/>
      <c r="C139" s="24"/>
      <c r="D139" s="24"/>
      <c r="E139" s="26"/>
      <c r="F139" s="26"/>
    </row>
    <row r="140" spans="1:6" s="2" customFormat="1">
      <c r="A140" s="24"/>
      <c r="B140" s="30"/>
      <c r="C140" s="24"/>
      <c r="D140" s="24"/>
      <c r="E140" s="26"/>
      <c r="F140" s="26"/>
    </row>
    <row r="141" spans="1:6" s="2" customFormat="1">
      <c r="A141" s="24"/>
      <c r="B141" s="41"/>
      <c r="C141" s="45"/>
      <c r="D141" s="41"/>
      <c r="E141" s="51"/>
      <c r="F141" s="51"/>
    </row>
    <row r="142" spans="1:6" s="2" customFormat="1" ht="17.25" thickBot="1">
      <c r="A142" s="42"/>
      <c r="B142" s="35" t="s">
        <v>20</v>
      </c>
      <c r="C142" s="34"/>
      <c r="D142" s="35"/>
      <c r="E142" s="55"/>
      <c r="F142" s="55">
        <f>SUM(F129:F141)</f>
        <v>0</v>
      </c>
    </row>
    <row r="143" spans="1:6" s="2" customFormat="1" ht="17.25" thickTop="1">
      <c r="A143" s="24"/>
      <c r="B143" s="41"/>
      <c r="C143" s="45"/>
      <c r="D143" s="41"/>
      <c r="E143" s="51"/>
      <c r="F143" s="51"/>
    </row>
    <row r="144" spans="1:6" s="2" customFormat="1">
      <c r="A144" s="24"/>
      <c r="B144" s="41" t="s">
        <v>205</v>
      </c>
      <c r="C144" s="45"/>
      <c r="D144" s="41"/>
      <c r="E144" s="51"/>
      <c r="F144" s="51"/>
    </row>
    <row r="145" spans="1:6">
      <c r="A145" s="24"/>
      <c r="B145" s="25" t="s">
        <v>206</v>
      </c>
      <c r="C145" s="24"/>
      <c r="D145" s="24"/>
      <c r="E145" s="26"/>
      <c r="F145" s="26"/>
    </row>
    <row r="146" spans="1:6">
      <c r="A146" s="24"/>
      <c r="B146" s="39" t="s">
        <v>212</v>
      </c>
      <c r="C146" s="24"/>
      <c r="D146" s="24"/>
      <c r="E146" s="26"/>
      <c r="F146" s="26"/>
    </row>
    <row r="147" spans="1:6" ht="45">
      <c r="A147" s="24"/>
      <c r="B147" s="31" t="s">
        <v>73</v>
      </c>
      <c r="C147" s="24"/>
      <c r="D147" s="24"/>
      <c r="E147" s="26"/>
      <c r="F147" s="26"/>
    </row>
    <row r="148" spans="1:6" ht="17.25">
      <c r="A148" s="24" t="s">
        <v>8</v>
      </c>
      <c r="B148" s="30" t="s">
        <v>74</v>
      </c>
      <c r="C148" s="24">
        <v>135</v>
      </c>
      <c r="D148" s="24" t="s">
        <v>178</v>
      </c>
      <c r="E148" s="26"/>
      <c r="F148" s="26">
        <f>(C148*E148)</f>
        <v>0</v>
      </c>
    </row>
    <row r="149" spans="1:6">
      <c r="A149" s="24"/>
      <c r="B149" s="30"/>
      <c r="C149" s="24"/>
      <c r="D149" s="24"/>
      <c r="E149" s="26"/>
      <c r="F149" s="26"/>
    </row>
    <row r="150" spans="1:6">
      <c r="A150" s="24" t="s">
        <v>10</v>
      </c>
      <c r="B150" s="30" t="s">
        <v>75</v>
      </c>
      <c r="C150" s="24">
        <v>6</v>
      </c>
      <c r="D150" s="24" t="s">
        <v>34</v>
      </c>
      <c r="E150" s="26"/>
      <c r="F150" s="26">
        <f>(C150*E150)</f>
        <v>0</v>
      </c>
    </row>
    <row r="151" spans="1:6">
      <c r="A151" s="24"/>
      <c r="B151" s="30"/>
      <c r="C151" s="24"/>
      <c r="D151" s="24"/>
      <c r="E151" s="26"/>
      <c r="F151" s="26"/>
    </row>
    <row r="152" spans="1:6">
      <c r="A152" s="24"/>
      <c r="B152" s="25" t="s">
        <v>76</v>
      </c>
      <c r="C152" s="24"/>
      <c r="D152" s="24"/>
      <c r="E152" s="26"/>
      <c r="F152" s="26"/>
    </row>
    <row r="153" spans="1:6" ht="30">
      <c r="A153" s="24"/>
      <c r="B153" s="39" t="s">
        <v>77</v>
      </c>
      <c r="C153" s="24"/>
      <c r="D153" s="24"/>
      <c r="E153" s="26"/>
      <c r="F153" s="26"/>
    </row>
    <row r="154" spans="1:6" ht="30">
      <c r="A154" s="24"/>
      <c r="B154" s="39" t="s">
        <v>78</v>
      </c>
      <c r="C154" s="24"/>
      <c r="D154" s="24"/>
      <c r="E154" s="26"/>
      <c r="F154" s="26"/>
    </row>
    <row r="155" spans="1:6">
      <c r="A155" s="24"/>
      <c r="B155" s="39" t="s">
        <v>79</v>
      </c>
      <c r="C155" s="24"/>
      <c r="D155" s="24"/>
      <c r="E155" s="26"/>
      <c r="F155" s="26"/>
    </row>
    <row r="156" spans="1:6">
      <c r="A156" s="24"/>
      <c r="B156" s="30"/>
      <c r="C156" s="24"/>
      <c r="D156" s="24"/>
      <c r="E156" s="26"/>
      <c r="F156" s="26"/>
    </row>
    <row r="157" spans="1:6">
      <c r="A157" s="24"/>
      <c r="B157" s="25" t="s">
        <v>80</v>
      </c>
      <c r="C157" s="24"/>
      <c r="D157" s="30"/>
      <c r="E157" s="32"/>
      <c r="F157" s="32"/>
    </row>
    <row r="158" spans="1:6">
      <c r="A158" s="24" t="s">
        <v>11</v>
      </c>
      <c r="B158" s="30" t="s">
        <v>81</v>
      </c>
      <c r="C158" s="24">
        <v>119.5</v>
      </c>
      <c r="D158" s="24" t="s">
        <v>82</v>
      </c>
      <c r="E158" s="26"/>
      <c r="F158" s="26">
        <f>(C158*E158)</f>
        <v>0</v>
      </c>
    </row>
    <row r="159" spans="1:6">
      <c r="A159" s="24"/>
      <c r="B159" s="25" t="s">
        <v>80</v>
      </c>
      <c r="C159" s="24"/>
      <c r="D159" s="30"/>
      <c r="E159" s="32"/>
      <c r="F159" s="32"/>
    </row>
    <row r="160" spans="1:6" ht="30">
      <c r="A160" s="24" t="s">
        <v>11</v>
      </c>
      <c r="B160" s="29" t="s">
        <v>81</v>
      </c>
      <c r="C160" s="24">
        <v>37.5</v>
      </c>
      <c r="D160" s="24" t="s">
        <v>34</v>
      </c>
      <c r="E160" s="26"/>
      <c r="F160" s="26">
        <f>(C160*E160)</f>
        <v>0</v>
      </c>
    </row>
    <row r="161" spans="1:6">
      <c r="A161" s="24"/>
      <c r="B161" s="30"/>
      <c r="C161" s="24"/>
      <c r="D161" s="24"/>
      <c r="E161" s="26"/>
      <c r="F161" s="26"/>
    </row>
    <row r="162" spans="1:6">
      <c r="A162" s="24" t="s">
        <v>18</v>
      </c>
      <c r="B162" s="30" t="s">
        <v>83</v>
      </c>
      <c r="C162" s="24">
        <v>15</v>
      </c>
      <c r="D162" s="24" t="s">
        <v>82</v>
      </c>
      <c r="E162" s="26"/>
      <c r="F162" s="26">
        <f>E162*C162</f>
        <v>0</v>
      </c>
    </row>
    <row r="163" spans="1:6">
      <c r="A163" s="24"/>
      <c r="B163" s="30"/>
      <c r="C163" s="24"/>
      <c r="D163" s="24"/>
      <c r="E163" s="32"/>
      <c r="F163" s="32"/>
    </row>
    <row r="164" spans="1:6" ht="17.25" thickBot="1">
      <c r="A164" s="42"/>
      <c r="B164" s="35" t="s">
        <v>44</v>
      </c>
      <c r="C164" s="42"/>
      <c r="D164" s="42"/>
      <c r="E164" s="43"/>
      <c r="F164" s="44">
        <f>SUM(F145:F163)</f>
        <v>0</v>
      </c>
    </row>
    <row r="165" spans="1:6" ht="17.25" thickTop="1">
      <c r="A165" s="24"/>
      <c r="B165" s="39" t="s">
        <v>213</v>
      </c>
      <c r="C165" s="24"/>
      <c r="D165" s="24"/>
      <c r="E165" s="26"/>
      <c r="F165" s="26"/>
    </row>
    <row r="166" spans="1:6" ht="60">
      <c r="A166" s="24"/>
      <c r="B166" s="57" t="s">
        <v>84</v>
      </c>
      <c r="C166" s="24"/>
      <c r="D166" s="24"/>
      <c r="E166" s="26"/>
      <c r="F166" s="26"/>
    </row>
    <row r="167" spans="1:6">
      <c r="A167" s="24"/>
      <c r="B167" s="30"/>
      <c r="C167" s="24"/>
      <c r="D167" s="30"/>
      <c r="E167" s="32"/>
      <c r="F167" s="32"/>
    </row>
    <row r="168" spans="1:6" ht="17.25">
      <c r="A168" s="40" t="s">
        <v>8</v>
      </c>
      <c r="B168" s="30" t="s">
        <v>47</v>
      </c>
      <c r="C168" s="24">
        <v>20</v>
      </c>
      <c r="D168" s="24" t="s">
        <v>178</v>
      </c>
      <c r="E168" s="26"/>
      <c r="F168" s="26">
        <f>(C168*E168)</f>
        <v>0</v>
      </c>
    </row>
    <row r="169" spans="1:6" ht="30">
      <c r="A169" s="40" t="s">
        <v>10</v>
      </c>
      <c r="B169" s="29" t="s">
        <v>85</v>
      </c>
      <c r="C169" s="24">
        <v>20</v>
      </c>
      <c r="D169" s="24" t="s">
        <v>178</v>
      </c>
      <c r="E169" s="26"/>
      <c r="F169" s="26">
        <f>C169*E169</f>
        <v>0</v>
      </c>
    </row>
    <row r="170" spans="1:6">
      <c r="A170" s="24" t="s">
        <v>11</v>
      </c>
      <c r="B170" s="30" t="s">
        <v>86</v>
      </c>
      <c r="C170" s="24"/>
      <c r="D170" s="30"/>
      <c r="E170" s="32"/>
      <c r="F170" s="32"/>
    </row>
    <row r="171" spans="1:6">
      <c r="A171" s="40"/>
      <c r="B171" s="30" t="s">
        <v>87</v>
      </c>
      <c r="C171" s="24">
        <v>15</v>
      </c>
      <c r="D171" s="24" t="s">
        <v>34</v>
      </c>
      <c r="E171" s="32"/>
      <c r="F171" s="32">
        <f>C171*E171</f>
        <v>0</v>
      </c>
    </row>
    <row r="172" spans="1:6">
      <c r="A172" s="24"/>
      <c r="B172" s="30"/>
      <c r="C172" s="24"/>
      <c r="D172" s="30"/>
      <c r="E172" s="32"/>
      <c r="F172" s="32"/>
    </row>
    <row r="173" spans="1:6" ht="17.25" thickBot="1">
      <c r="A173" s="42"/>
      <c r="B173" s="35" t="s">
        <v>44</v>
      </c>
      <c r="C173" s="42"/>
      <c r="D173" s="42"/>
      <c r="E173" s="43"/>
      <c r="F173" s="44">
        <f>SUM(F165:F172)</f>
        <v>0</v>
      </c>
    </row>
    <row r="174" spans="1:6" ht="17.25" thickTop="1">
      <c r="A174" s="24"/>
      <c r="B174" s="41"/>
      <c r="C174" s="24"/>
      <c r="D174" s="24"/>
      <c r="E174" s="26"/>
      <c r="F174" s="46"/>
    </row>
    <row r="175" spans="1:6">
      <c r="A175" s="24"/>
      <c r="B175" s="28" t="s">
        <v>53</v>
      </c>
      <c r="C175" s="24"/>
      <c r="D175" s="24"/>
      <c r="E175" s="26"/>
      <c r="F175" s="26"/>
    </row>
    <row r="176" spans="1:6">
      <c r="A176" s="24"/>
      <c r="B176" s="25" t="s">
        <v>88</v>
      </c>
      <c r="C176" s="24"/>
      <c r="D176" s="24"/>
      <c r="E176" s="26"/>
      <c r="F176" s="26"/>
    </row>
    <row r="177" spans="1:6">
      <c r="A177" s="24"/>
      <c r="B177" s="30"/>
      <c r="C177" s="24"/>
      <c r="D177" s="24"/>
      <c r="E177" s="26"/>
      <c r="F177" s="26"/>
    </row>
    <row r="178" spans="1:6">
      <c r="A178" s="24"/>
      <c r="B178" s="31"/>
      <c r="C178" s="24"/>
      <c r="D178" s="24"/>
      <c r="E178" s="26"/>
      <c r="F178" s="26"/>
    </row>
    <row r="179" spans="1:6" ht="30">
      <c r="A179" s="24"/>
      <c r="B179" s="57" t="s">
        <v>89</v>
      </c>
      <c r="C179" s="24"/>
      <c r="D179" s="24"/>
      <c r="E179" s="26"/>
      <c r="F179" s="26"/>
    </row>
    <row r="180" spans="1:6" ht="17.25">
      <c r="A180" s="40" t="s">
        <v>12</v>
      </c>
      <c r="B180" s="30" t="s">
        <v>90</v>
      </c>
      <c r="C180" s="24">
        <v>23</v>
      </c>
      <c r="D180" s="24" t="s">
        <v>178</v>
      </c>
      <c r="E180" s="26"/>
      <c r="F180" s="26">
        <f>(C180*E180)</f>
        <v>0</v>
      </c>
    </row>
    <row r="181" spans="1:6">
      <c r="A181" s="40"/>
      <c r="B181" s="30"/>
      <c r="C181" s="24"/>
      <c r="D181" s="24"/>
      <c r="E181" s="26"/>
      <c r="F181" s="26"/>
    </row>
    <row r="182" spans="1:6" ht="17.25" thickBot="1">
      <c r="A182" s="42"/>
      <c r="B182" s="35" t="s">
        <v>44</v>
      </c>
      <c r="C182" s="42"/>
      <c r="D182" s="42"/>
      <c r="E182" s="43"/>
      <c r="F182" s="44">
        <f>SUM(F175:F181)</f>
        <v>0</v>
      </c>
    </row>
    <row r="183" spans="1:6" ht="17.25" thickTop="1">
      <c r="A183" s="24"/>
      <c r="B183" s="41"/>
      <c r="C183" s="24"/>
      <c r="D183" s="24"/>
      <c r="E183" s="26"/>
      <c r="F183" s="46"/>
    </row>
    <row r="184" spans="1:6">
      <c r="A184" s="24"/>
      <c r="B184" s="41"/>
      <c r="C184" s="24"/>
      <c r="D184" s="24"/>
      <c r="E184" s="26"/>
      <c r="F184" s="46"/>
    </row>
    <row r="185" spans="1:6">
      <c r="A185" s="24"/>
      <c r="B185" s="41" t="s">
        <v>207</v>
      </c>
      <c r="C185" s="24"/>
      <c r="D185" s="24"/>
      <c r="E185" s="26"/>
      <c r="F185" s="46"/>
    </row>
    <row r="186" spans="1:6" s="3" customFormat="1">
      <c r="A186" s="58"/>
      <c r="B186" s="59" t="s">
        <v>91</v>
      </c>
      <c r="C186" s="60"/>
      <c r="D186" s="61"/>
      <c r="E186" s="62"/>
      <c r="F186" s="62"/>
    </row>
    <row r="187" spans="1:6" s="3" customFormat="1">
      <c r="A187" s="285"/>
      <c r="B187" s="283" t="s">
        <v>248</v>
      </c>
      <c r="C187" s="285"/>
      <c r="D187" s="285"/>
      <c r="E187" s="286"/>
      <c r="F187" s="282"/>
    </row>
    <row r="188" spans="1:6" s="3" customFormat="1">
      <c r="A188" s="285"/>
      <c r="B188" s="287"/>
      <c r="C188" s="285"/>
      <c r="D188" s="285"/>
      <c r="E188" s="286"/>
      <c r="F188" s="282"/>
    </row>
    <row r="189" spans="1:6" s="3" customFormat="1" ht="47.25">
      <c r="A189" s="285" t="s">
        <v>8</v>
      </c>
      <c r="B189" s="287" t="s">
        <v>249</v>
      </c>
      <c r="C189" s="285">
        <v>1</v>
      </c>
      <c r="D189" s="285" t="s">
        <v>63</v>
      </c>
      <c r="E189" s="288"/>
      <c r="F189" s="282">
        <f>E189*C189</f>
        <v>0</v>
      </c>
    </row>
    <row r="190" spans="1:6" s="3" customFormat="1">
      <c r="A190" s="285"/>
      <c r="B190" s="287"/>
      <c r="C190" s="285"/>
      <c r="D190" s="285"/>
      <c r="E190" s="286"/>
      <c r="F190" s="282"/>
    </row>
    <row r="191" spans="1:6" s="3" customFormat="1" ht="31.5">
      <c r="A191" s="285" t="s">
        <v>10</v>
      </c>
      <c r="B191" s="287" t="s">
        <v>250</v>
      </c>
      <c r="C191" s="285">
        <v>1</v>
      </c>
      <c r="D191" s="285" t="s">
        <v>63</v>
      </c>
      <c r="E191" s="288"/>
      <c r="F191" s="282">
        <f>E191</f>
        <v>0</v>
      </c>
    </row>
    <row r="192" spans="1:6" s="3" customFormat="1">
      <c r="A192" s="58"/>
      <c r="B192" s="279"/>
      <c r="C192" s="277"/>
      <c r="D192" s="278"/>
      <c r="E192" s="282"/>
      <c r="F192" s="284">
        <f>SUM(F189:F191)</f>
        <v>0</v>
      </c>
    </row>
    <row r="193" spans="1:6" s="3" customFormat="1">
      <c r="A193" s="58"/>
      <c r="B193" s="283" t="s">
        <v>251</v>
      </c>
      <c r="C193" s="289"/>
      <c r="D193" s="289"/>
      <c r="E193" s="291"/>
      <c r="F193" s="282"/>
    </row>
    <row r="194" spans="1:6" s="3" customFormat="1">
      <c r="A194" s="58"/>
      <c r="B194" s="290"/>
      <c r="C194" s="289"/>
      <c r="D194" s="289"/>
      <c r="E194" s="291"/>
      <c r="F194" s="282"/>
    </row>
    <row r="195" spans="1:6" s="3" customFormat="1" ht="31.5">
      <c r="A195" s="58" t="s">
        <v>11</v>
      </c>
      <c r="B195" s="290" t="s">
        <v>345</v>
      </c>
      <c r="C195" s="289">
        <v>4</v>
      </c>
      <c r="D195" s="289" t="s">
        <v>63</v>
      </c>
      <c r="E195" s="291"/>
      <c r="F195" s="282">
        <f>C195*E195</f>
        <v>0</v>
      </c>
    </row>
    <row r="196" spans="1:6" s="3" customFormat="1">
      <c r="A196" s="58"/>
      <c r="B196" s="290"/>
      <c r="C196" s="289"/>
      <c r="D196" s="289"/>
      <c r="E196" s="291"/>
      <c r="F196" s="282">
        <f t="shared" ref="F196:F197" si="4">C196*E196</f>
        <v>0</v>
      </c>
    </row>
    <row r="197" spans="1:6" s="3" customFormat="1">
      <c r="A197" s="58"/>
      <c r="B197" s="290"/>
      <c r="C197" s="289"/>
      <c r="D197" s="289"/>
      <c r="E197" s="291"/>
      <c r="F197" s="282">
        <f t="shared" si="4"/>
        <v>0</v>
      </c>
    </row>
    <row r="198" spans="1:6" s="3" customFormat="1" ht="31.5">
      <c r="A198" s="58" t="s">
        <v>13</v>
      </c>
      <c r="B198" s="290" t="s">
        <v>284</v>
      </c>
      <c r="C198" s="289">
        <v>2</v>
      </c>
      <c r="D198" s="289" t="s">
        <v>63</v>
      </c>
      <c r="E198" s="291"/>
      <c r="F198" s="282">
        <f>C198*E198</f>
        <v>0</v>
      </c>
    </row>
    <row r="199" spans="1:6" s="3" customFormat="1">
      <c r="A199" s="58"/>
      <c r="B199" s="279"/>
      <c r="C199" s="277"/>
      <c r="D199" s="278"/>
      <c r="E199" s="282"/>
      <c r="F199" s="284">
        <f>SUM(F195:F198)</f>
        <v>0</v>
      </c>
    </row>
    <row r="200" spans="1:6" s="3" customFormat="1">
      <c r="A200" s="292"/>
      <c r="B200" s="283" t="s">
        <v>285</v>
      </c>
      <c r="C200" s="292"/>
      <c r="D200" s="292"/>
      <c r="E200" s="294"/>
      <c r="F200" s="282"/>
    </row>
    <row r="201" spans="1:6" s="3" customFormat="1">
      <c r="A201" s="292"/>
      <c r="B201" s="295"/>
      <c r="C201" s="292"/>
      <c r="D201" s="292"/>
      <c r="E201" s="294"/>
      <c r="F201" s="282"/>
    </row>
    <row r="202" spans="1:6" s="3" customFormat="1" ht="47.25">
      <c r="A202" s="292"/>
      <c r="B202" s="293" t="s">
        <v>286</v>
      </c>
      <c r="C202" s="292"/>
      <c r="D202" s="292"/>
      <c r="E202" s="294"/>
      <c r="F202" s="282"/>
    </row>
    <row r="203" spans="1:6" s="3" customFormat="1">
      <c r="A203" s="292"/>
      <c r="B203" s="295"/>
      <c r="C203" s="292"/>
      <c r="D203" s="292"/>
      <c r="E203" s="294"/>
      <c r="F203" s="282"/>
    </row>
    <row r="204" spans="1:6" s="3" customFormat="1">
      <c r="A204" s="292" t="s">
        <v>8</v>
      </c>
      <c r="B204" s="293" t="s">
        <v>287</v>
      </c>
      <c r="C204" s="292">
        <v>4</v>
      </c>
      <c r="D204" s="292" t="s">
        <v>63</v>
      </c>
      <c r="E204" s="294"/>
      <c r="F204" s="282">
        <f>C204*E204</f>
        <v>0</v>
      </c>
    </row>
    <row r="205" spans="1:6" s="3" customFormat="1">
      <c r="A205" s="292"/>
      <c r="B205" s="295"/>
      <c r="C205" s="292"/>
      <c r="D205" s="292"/>
      <c r="E205" s="294"/>
      <c r="F205" s="282">
        <f t="shared" ref="F205:F209" si="5">C205*E205</f>
        <v>0</v>
      </c>
    </row>
    <row r="206" spans="1:6" s="3" customFormat="1">
      <c r="A206" s="292" t="s">
        <v>11</v>
      </c>
      <c r="B206" s="293" t="s">
        <v>288</v>
      </c>
      <c r="C206" s="292">
        <v>3</v>
      </c>
      <c r="D206" s="292" t="s">
        <v>63</v>
      </c>
      <c r="E206" s="294"/>
      <c r="F206" s="282">
        <f t="shared" si="5"/>
        <v>0</v>
      </c>
    </row>
    <row r="207" spans="1:6" s="3" customFormat="1">
      <c r="A207" s="292"/>
      <c r="B207" s="293"/>
      <c r="C207" s="292"/>
      <c r="D207" s="292"/>
      <c r="E207" s="294"/>
      <c r="F207" s="282">
        <f t="shared" si="5"/>
        <v>0</v>
      </c>
    </row>
    <row r="208" spans="1:6" s="3" customFormat="1">
      <c r="A208" s="292" t="s">
        <v>12</v>
      </c>
      <c r="B208" s="293" t="s">
        <v>289</v>
      </c>
      <c r="C208" s="292">
        <v>3</v>
      </c>
      <c r="D208" s="292" t="s">
        <v>63</v>
      </c>
      <c r="E208" s="294"/>
      <c r="F208" s="282">
        <f t="shared" si="5"/>
        <v>0</v>
      </c>
    </row>
    <row r="209" spans="1:6" s="3" customFormat="1">
      <c r="A209" s="292"/>
      <c r="B209" s="293"/>
      <c r="C209" s="292"/>
      <c r="D209" s="292"/>
      <c r="E209" s="294"/>
      <c r="F209" s="282">
        <f t="shared" si="5"/>
        <v>0</v>
      </c>
    </row>
    <row r="210" spans="1:6" s="3" customFormat="1">
      <c r="A210" s="58"/>
      <c r="B210" s="279"/>
      <c r="C210" s="277"/>
      <c r="D210" s="278"/>
      <c r="E210" s="282"/>
      <c r="F210" s="284">
        <f>SUM(F204:F209)</f>
        <v>0</v>
      </c>
    </row>
    <row r="211" spans="1:6" s="3" customFormat="1">
      <c r="A211" s="296"/>
      <c r="B211" s="283" t="s">
        <v>290</v>
      </c>
      <c r="C211" s="296"/>
      <c r="D211" s="296"/>
      <c r="E211" s="298"/>
      <c r="F211" s="282"/>
    </row>
    <row r="212" spans="1:6" s="3" customFormat="1">
      <c r="A212" s="296"/>
      <c r="B212" s="297"/>
      <c r="C212" s="296"/>
      <c r="D212" s="296"/>
      <c r="E212" s="298"/>
      <c r="F212" s="282"/>
    </row>
    <row r="213" spans="1:6" s="3" customFormat="1" ht="63">
      <c r="A213" s="296" t="s">
        <v>18</v>
      </c>
      <c r="B213" s="297" t="s">
        <v>291</v>
      </c>
      <c r="C213" s="296">
        <v>85</v>
      </c>
      <c r="D213" s="296" t="s">
        <v>34</v>
      </c>
      <c r="E213" s="298"/>
      <c r="F213" s="282">
        <f>C213*E213</f>
        <v>0</v>
      </c>
    </row>
    <row r="214" spans="1:6" s="3" customFormat="1">
      <c r="A214" s="296"/>
      <c r="B214" s="297"/>
      <c r="C214" s="296"/>
      <c r="D214" s="296"/>
      <c r="E214" s="298"/>
      <c r="F214" s="282"/>
    </row>
    <row r="215" spans="1:6" s="3" customFormat="1">
      <c r="A215" s="296" t="s">
        <v>45</v>
      </c>
      <c r="B215" s="297" t="s">
        <v>292</v>
      </c>
      <c r="C215" s="296">
        <v>65</v>
      </c>
      <c r="D215" s="296" t="s">
        <v>34</v>
      </c>
      <c r="E215" s="298"/>
      <c r="F215" s="282">
        <f>C215*E215</f>
        <v>0</v>
      </c>
    </row>
    <row r="216" spans="1:6" s="3" customFormat="1">
      <c r="A216" s="296"/>
      <c r="B216" s="299"/>
      <c r="C216" s="296"/>
      <c r="D216" s="296"/>
      <c r="E216" s="298"/>
      <c r="F216" s="282">
        <f>SUM(F213:F215)</f>
        <v>0</v>
      </c>
    </row>
    <row r="217" spans="1:6" s="3" customFormat="1">
      <c r="A217" s="296"/>
      <c r="B217" s="283" t="s">
        <v>293</v>
      </c>
      <c r="C217" s="296"/>
      <c r="D217" s="296"/>
      <c r="E217" s="298"/>
      <c r="F217" s="282"/>
    </row>
    <row r="218" spans="1:6" s="3" customFormat="1">
      <c r="A218" s="296"/>
      <c r="B218" s="299"/>
      <c r="C218" s="296"/>
      <c r="D218" s="296"/>
      <c r="E218" s="298"/>
      <c r="F218" s="282"/>
    </row>
    <row r="219" spans="1:6" s="3" customFormat="1" ht="47.25">
      <c r="A219" s="296"/>
      <c r="B219" s="297" t="s">
        <v>294</v>
      </c>
      <c r="C219" s="296"/>
      <c r="D219" s="296"/>
      <c r="E219" s="298"/>
      <c r="F219" s="282"/>
    </row>
    <row r="220" spans="1:6" s="3" customFormat="1">
      <c r="A220" s="296"/>
      <c r="B220" s="299"/>
      <c r="C220" s="296"/>
      <c r="D220" s="296"/>
      <c r="E220" s="298"/>
      <c r="F220" s="282"/>
    </row>
    <row r="221" spans="1:6" s="3" customFormat="1">
      <c r="A221" s="296" t="s">
        <v>46</v>
      </c>
      <c r="B221" s="297" t="s">
        <v>295</v>
      </c>
      <c r="C221" s="296">
        <v>473</v>
      </c>
      <c r="D221" s="296" t="s">
        <v>34</v>
      </c>
      <c r="E221" s="298"/>
      <c r="F221" s="282">
        <f>C221*E221</f>
        <v>0</v>
      </c>
    </row>
    <row r="222" spans="1:6" s="3" customFormat="1">
      <c r="A222" s="296"/>
      <c r="B222" s="297"/>
      <c r="C222" s="296"/>
      <c r="D222" s="296"/>
      <c r="E222" s="298"/>
      <c r="F222" s="282">
        <f t="shared" ref="F222:F224" si="6">C222*E222</f>
        <v>0</v>
      </c>
    </row>
    <row r="223" spans="1:6" s="3" customFormat="1">
      <c r="A223" s="296" t="s">
        <v>127</v>
      </c>
      <c r="B223" s="297" t="s">
        <v>296</v>
      </c>
      <c r="C223" s="296">
        <v>175</v>
      </c>
      <c r="D223" s="296" t="s">
        <v>34</v>
      </c>
      <c r="E223" s="298"/>
      <c r="F223" s="282">
        <f t="shared" si="6"/>
        <v>0</v>
      </c>
    </row>
    <row r="224" spans="1:6" s="3" customFormat="1">
      <c r="A224" s="296"/>
      <c r="B224" s="297"/>
      <c r="C224" s="296"/>
      <c r="D224" s="296"/>
      <c r="E224" s="298"/>
      <c r="F224" s="282">
        <f t="shared" si="6"/>
        <v>0</v>
      </c>
    </row>
    <row r="225" spans="1:6" s="3" customFormat="1">
      <c r="A225" s="58"/>
      <c r="B225" s="300" t="s">
        <v>297</v>
      </c>
      <c r="C225" s="277">
        <v>1</v>
      </c>
      <c r="D225" s="278" t="s">
        <v>9</v>
      </c>
      <c r="E225" s="282"/>
      <c r="F225" s="282">
        <f>E225</f>
        <v>0</v>
      </c>
    </row>
    <row r="226" spans="1:6" s="3" customFormat="1">
      <c r="A226" s="58"/>
      <c r="B226" s="279"/>
      <c r="C226" s="277"/>
      <c r="D226" s="278"/>
      <c r="E226" s="282"/>
      <c r="F226" s="284">
        <f>SUM(F221:F225)</f>
        <v>0</v>
      </c>
    </row>
    <row r="227" spans="1:6" s="3" customFormat="1">
      <c r="A227" s="58"/>
      <c r="B227" s="279"/>
      <c r="C227" s="277"/>
      <c r="D227" s="278"/>
      <c r="E227" s="282"/>
      <c r="F227" s="282"/>
    </row>
    <row r="228" spans="1:6" s="3" customFormat="1" ht="17.25" thickBot="1">
      <c r="A228" s="76"/>
      <c r="B228" s="68" t="s">
        <v>100</v>
      </c>
      <c r="C228" s="77"/>
      <c r="D228" s="78"/>
      <c r="E228" s="79"/>
      <c r="F228" s="69">
        <f>F192+F199+F210+F216+F226</f>
        <v>0</v>
      </c>
    </row>
    <row r="229" spans="1:6" s="5" customFormat="1">
      <c r="A229" s="80"/>
      <c r="B229" s="81" t="s">
        <v>101</v>
      </c>
      <c r="C229" s="82"/>
      <c r="D229" s="82"/>
      <c r="E229" s="83"/>
      <c r="F229" s="83"/>
    </row>
    <row r="230" spans="1:6" s="5" customFormat="1">
      <c r="A230" s="80"/>
      <c r="B230" s="81" t="s">
        <v>92</v>
      </c>
      <c r="C230" s="82"/>
      <c r="D230" s="82" t="s">
        <v>93</v>
      </c>
      <c r="E230" s="83"/>
      <c r="F230" s="83"/>
    </row>
    <row r="231" spans="1:6" s="5" customFormat="1">
      <c r="A231" s="84"/>
      <c r="B231" s="85"/>
      <c r="C231" s="86"/>
      <c r="D231" s="86"/>
      <c r="E231" s="87"/>
      <c r="F231" s="87"/>
    </row>
    <row r="232" spans="1:6" s="5" customFormat="1">
      <c r="A232" s="84"/>
      <c r="B232" s="81" t="s">
        <v>94</v>
      </c>
      <c r="C232" s="86"/>
      <c r="D232" s="86" t="s">
        <v>93</v>
      </c>
      <c r="E232" s="88"/>
      <c r="F232" s="87"/>
    </row>
    <row r="233" spans="1:6" s="5" customFormat="1">
      <c r="A233" s="84"/>
      <c r="B233" s="85"/>
      <c r="C233" s="89"/>
      <c r="D233" s="86"/>
      <c r="E233" s="88"/>
      <c r="F233" s="87"/>
    </row>
    <row r="234" spans="1:6" s="5" customFormat="1">
      <c r="A234" s="84"/>
      <c r="B234" s="85" t="s">
        <v>95</v>
      </c>
      <c r="C234" s="89"/>
      <c r="D234" s="86" t="s">
        <v>93</v>
      </c>
      <c r="E234" s="88"/>
      <c r="F234" s="87"/>
    </row>
    <row r="235" spans="1:6" s="5" customFormat="1" ht="75.75">
      <c r="A235" s="84"/>
      <c r="B235" s="90" t="s">
        <v>102</v>
      </c>
      <c r="C235" s="89"/>
      <c r="D235" s="86"/>
      <c r="E235" s="88"/>
      <c r="F235" s="87"/>
    </row>
    <row r="236" spans="1:6" s="5" customFormat="1">
      <c r="A236" s="84"/>
      <c r="B236" s="85"/>
      <c r="C236" s="89"/>
      <c r="D236" s="86"/>
      <c r="E236" s="88"/>
      <c r="F236" s="87"/>
    </row>
    <row r="237" spans="1:6" s="5" customFormat="1">
      <c r="A237" s="91"/>
      <c r="B237" s="92" t="s">
        <v>103</v>
      </c>
      <c r="C237" s="93"/>
      <c r="D237" s="94"/>
      <c r="E237" s="87"/>
      <c r="F237" s="95"/>
    </row>
    <row r="238" spans="1:6" s="5" customFormat="1">
      <c r="A238" s="91"/>
      <c r="B238" s="96"/>
      <c r="C238" s="93"/>
      <c r="D238" s="94"/>
      <c r="E238" s="87"/>
      <c r="F238" s="95"/>
    </row>
    <row r="239" spans="1:6" s="6" customFormat="1" ht="135">
      <c r="A239" s="97"/>
      <c r="B239" s="98" t="s">
        <v>104</v>
      </c>
      <c r="C239" s="99"/>
      <c r="D239" s="100"/>
      <c r="E239" s="101"/>
      <c r="F239" s="102"/>
    </row>
    <row r="240" spans="1:6" s="7" customFormat="1">
      <c r="A240" s="103"/>
      <c r="B240" s="96"/>
      <c r="C240" s="104"/>
      <c r="D240" s="94"/>
      <c r="E240" s="87"/>
      <c r="F240" s="95"/>
    </row>
    <row r="241" spans="1:10" s="7" customFormat="1" ht="105.75">
      <c r="A241" s="105" t="s">
        <v>8</v>
      </c>
      <c r="B241" s="85" t="s">
        <v>105</v>
      </c>
      <c r="C241" s="106">
        <v>1</v>
      </c>
      <c r="D241" s="106" t="s">
        <v>97</v>
      </c>
      <c r="E241" s="70"/>
      <c r="F241" s="65">
        <f>C241*E241</f>
        <v>0</v>
      </c>
    </row>
    <row r="242" spans="1:10" s="7" customFormat="1">
      <c r="A242" s="105"/>
      <c r="B242" s="85"/>
      <c r="C242" s="106"/>
      <c r="D242" s="106"/>
      <c r="E242" s="70"/>
      <c r="F242" s="107"/>
    </row>
    <row r="243" spans="1:10" s="7" customFormat="1" ht="75.75">
      <c r="A243" s="105" t="s">
        <v>10</v>
      </c>
      <c r="B243" s="85" t="s">
        <v>106</v>
      </c>
      <c r="C243" s="108">
        <v>1</v>
      </c>
      <c r="D243" s="106" t="s">
        <v>97</v>
      </c>
      <c r="E243" s="70"/>
      <c r="F243" s="65">
        <f>C243*E243</f>
        <v>0</v>
      </c>
    </row>
    <row r="244" spans="1:10" s="3" customFormat="1">
      <c r="A244" s="63"/>
      <c r="B244" s="71"/>
      <c r="C244" s="109"/>
      <c r="D244" s="74"/>
      <c r="E244" s="70"/>
      <c r="F244" s="65"/>
    </row>
    <row r="245" spans="1:10" s="7" customFormat="1">
      <c r="A245" s="105"/>
      <c r="B245" s="85"/>
      <c r="C245" s="108"/>
      <c r="D245" s="106"/>
      <c r="E245" s="70"/>
      <c r="F245" s="110"/>
    </row>
    <row r="246" spans="1:10" s="7" customFormat="1" ht="45">
      <c r="A246" s="105" t="s">
        <v>18</v>
      </c>
      <c r="B246" s="111" t="s">
        <v>107</v>
      </c>
      <c r="C246" s="108">
        <v>1</v>
      </c>
      <c r="D246" s="106" t="s">
        <v>97</v>
      </c>
      <c r="E246" s="70"/>
      <c r="F246" s="65">
        <f>C246*E246</f>
        <v>0</v>
      </c>
    </row>
    <row r="247" spans="1:10" s="7" customFormat="1">
      <c r="A247" s="105"/>
      <c r="B247" s="85"/>
      <c r="C247" s="104"/>
      <c r="D247" s="94"/>
      <c r="E247" s="87"/>
      <c r="F247" s="112"/>
    </row>
    <row r="248" spans="1:10" s="7" customFormat="1" ht="30">
      <c r="A248" s="105" t="s">
        <v>45</v>
      </c>
      <c r="B248" s="113" t="s">
        <v>108</v>
      </c>
      <c r="C248" s="108">
        <v>1</v>
      </c>
      <c r="D248" s="106" t="s">
        <v>97</v>
      </c>
      <c r="E248" s="70"/>
      <c r="F248" s="114">
        <f>E248*C248</f>
        <v>0</v>
      </c>
    </row>
    <row r="249" spans="1:10" s="7" customFormat="1">
      <c r="A249" s="115"/>
      <c r="B249" s="85"/>
      <c r="C249" s="116"/>
      <c r="D249" s="116"/>
      <c r="E249" s="116"/>
      <c r="F249" s="117"/>
    </row>
    <row r="250" spans="1:10" s="7" customFormat="1">
      <c r="A250" s="105"/>
      <c r="B250" s="118" t="s">
        <v>109</v>
      </c>
      <c r="C250" s="108"/>
      <c r="D250" s="106"/>
      <c r="E250" s="70"/>
      <c r="F250" s="114"/>
    </row>
    <row r="251" spans="1:10" s="7" customFormat="1">
      <c r="A251" s="105"/>
      <c r="B251" s="85"/>
      <c r="C251" s="108"/>
      <c r="D251" s="106"/>
      <c r="E251" s="70"/>
      <c r="F251" s="114"/>
    </row>
    <row r="252" spans="1:10" s="7" customFormat="1" ht="60.75">
      <c r="A252" s="105" t="s">
        <v>46</v>
      </c>
      <c r="B252" s="85" t="s">
        <v>110</v>
      </c>
      <c r="C252" s="108">
        <f>C243</f>
        <v>1</v>
      </c>
      <c r="D252" s="106" t="s">
        <v>97</v>
      </c>
      <c r="E252" s="70"/>
      <c r="F252" s="114">
        <f>E252*C252</f>
        <v>0</v>
      </c>
    </row>
    <row r="253" spans="1:10" s="7" customFormat="1">
      <c r="A253" s="119"/>
      <c r="B253" s="85"/>
      <c r="C253" s="120"/>
      <c r="D253" s="86"/>
      <c r="E253" s="101"/>
      <c r="F253" s="121"/>
    </row>
    <row r="254" spans="1:10" s="7" customFormat="1" ht="17.25" thickBot="1">
      <c r="A254" s="122"/>
      <c r="B254" s="123"/>
      <c r="C254" s="325" t="s">
        <v>96</v>
      </c>
      <c r="D254" s="325"/>
      <c r="E254" s="325"/>
      <c r="F254" s="124">
        <f>SUM(F239:F253)</f>
        <v>0</v>
      </c>
    </row>
    <row r="255" spans="1:10" s="7" customFormat="1">
      <c r="A255" s="125"/>
      <c r="B255" s="126"/>
      <c r="C255" s="127"/>
      <c r="D255" s="127"/>
      <c r="E255" s="127"/>
      <c r="F255" s="128"/>
    </row>
    <row r="256" spans="1:10" s="10" customFormat="1" ht="12.75" customHeight="1">
      <c r="A256" s="129"/>
      <c r="B256" s="130" t="s">
        <v>111</v>
      </c>
      <c r="C256" s="131"/>
      <c r="D256" s="132"/>
      <c r="E256" s="133"/>
      <c r="F256" s="133"/>
      <c r="G256" s="8"/>
      <c r="H256" s="9"/>
      <c r="I256" s="9"/>
      <c r="J256" s="9"/>
    </row>
    <row r="257" spans="1:10" s="10" customFormat="1" ht="12.75" customHeight="1">
      <c r="A257" s="129"/>
      <c r="B257" s="134"/>
      <c r="C257" s="131"/>
      <c r="D257" s="132"/>
      <c r="E257" s="133"/>
      <c r="F257" s="133"/>
      <c r="G257" s="8"/>
      <c r="H257" s="9"/>
      <c r="I257" s="9"/>
      <c r="J257" s="9"/>
    </row>
    <row r="258" spans="1:10" s="10" customFormat="1" ht="37.5" customHeight="1">
      <c r="A258" s="129"/>
      <c r="B258" s="135" t="s">
        <v>112</v>
      </c>
      <c r="C258" s="131"/>
      <c r="D258" s="132"/>
      <c r="E258" s="133"/>
      <c r="F258" s="133"/>
      <c r="G258" s="8"/>
      <c r="H258" s="9"/>
      <c r="I258" s="9"/>
      <c r="J258" s="9"/>
    </row>
    <row r="259" spans="1:10" s="10" customFormat="1" ht="12.75" customHeight="1">
      <c r="A259" s="136"/>
      <c r="B259" s="137"/>
      <c r="C259" s="131"/>
      <c r="D259" s="132"/>
      <c r="E259" s="133"/>
      <c r="F259" s="133"/>
      <c r="G259" s="8"/>
      <c r="H259" s="9"/>
      <c r="I259" s="9"/>
      <c r="J259" s="9"/>
    </row>
    <row r="260" spans="1:10" s="10" customFormat="1" ht="34.5" customHeight="1">
      <c r="A260" s="136" t="s">
        <v>8</v>
      </c>
      <c r="B260" s="134" t="s">
        <v>113</v>
      </c>
      <c r="C260" s="138">
        <v>25</v>
      </c>
      <c r="D260" s="138" t="s">
        <v>34</v>
      </c>
      <c r="E260" s="139"/>
      <c r="F260" s="139">
        <f>C260*E260</f>
        <v>0</v>
      </c>
      <c r="G260" s="8"/>
      <c r="H260" s="9"/>
      <c r="I260" s="9"/>
      <c r="J260" s="9"/>
    </row>
    <row r="261" spans="1:10" s="10" customFormat="1" ht="12.75" customHeight="1">
      <c r="A261" s="136"/>
      <c r="B261" s="134"/>
      <c r="C261" s="131"/>
      <c r="D261" s="132"/>
      <c r="E261" s="133"/>
      <c r="F261" s="133"/>
      <c r="G261" s="8"/>
      <c r="H261" s="9"/>
      <c r="I261" s="9"/>
      <c r="J261" s="9"/>
    </row>
    <row r="262" spans="1:10" s="10" customFormat="1" ht="39" customHeight="1">
      <c r="A262" s="136" t="s">
        <v>10</v>
      </c>
      <c r="B262" s="134" t="s">
        <v>114</v>
      </c>
      <c r="C262" s="138">
        <v>15</v>
      </c>
      <c r="D262" s="138" t="s">
        <v>34</v>
      </c>
      <c r="E262" s="139"/>
      <c r="F262" s="139">
        <f>C262*E262</f>
        <v>0</v>
      </c>
      <c r="G262" s="8"/>
      <c r="H262" s="9"/>
      <c r="I262" s="9"/>
      <c r="J262" s="9"/>
    </row>
    <row r="263" spans="1:10" s="10" customFormat="1" ht="12.75" customHeight="1">
      <c r="A263" s="136"/>
      <c r="B263" s="134"/>
      <c r="C263" s="138"/>
      <c r="D263" s="138"/>
      <c r="E263" s="139"/>
      <c r="F263" s="139"/>
      <c r="G263" s="8"/>
      <c r="H263" s="9"/>
      <c r="I263" s="9"/>
      <c r="J263" s="9"/>
    </row>
    <row r="264" spans="1:10" s="10" customFormat="1" ht="20.25" customHeight="1">
      <c r="A264" s="129"/>
      <c r="B264" s="137" t="s">
        <v>115</v>
      </c>
      <c r="C264" s="131"/>
      <c r="D264" s="132"/>
      <c r="E264" s="133"/>
      <c r="F264" s="133"/>
      <c r="G264" s="8"/>
      <c r="H264" s="9"/>
      <c r="I264" s="9"/>
      <c r="J264" s="9"/>
    </row>
    <row r="265" spans="1:10" s="10" customFormat="1" ht="18" customHeight="1">
      <c r="A265" s="129"/>
      <c r="B265" s="134"/>
      <c r="C265" s="131"/>
      <c r="D265" s="132"/>
      <c r="E265" s="133"/>
      <c r="F265" s="133"/>
      <c r="G265" s="8"/>
      <c r="H265" s="9"/>
      <c r="I265" s="9"/>
      <c r="J265" s="9"/>
    </row>
    <row r="266" spans="1:10" s="10" customFormat="1" ht="12.75" customHeight="1">
      <c r="A266" s="129" t="s">
        <v>11</v>
      </c>
      <c r="B266" s="134" t="s">
        <v>116</v>
      </c>
      <c r="C266" s="138">
        <v>6</v>
      </c>
      <c r="D266" s="138" t="s">
        <v>97</v>
      </c>
      <c r="E266" s="139"/>
      <c r="F266" s="139">
        <f>C266*E266</f>
        <v>0</v>
      </c>
      <c r="G266" s="8"/>
      <c r="H266" s="9"/>
      <c r="I266" s="9"/>
      <c r="J266" s="9"/>
    </row>
    <row r="267" spans="1:10" s="10" customFormat="1" ht="12.75" customHeight="1">
      <c r="A267" s="129"/>
      <c r="B267" s="134"/>
      <c r="C267" s="131"/>
      <c r="D267" s="132"/>
      <c r="E267" s="133"/>
      <c r="F267" s="133"/>
      <c r="G267" s="8"/>
      <c r="H267" s="9"/>
      <c r="I267" s="9"/>
      <c r="J267" s="9"/>
    </row>
    <row r="268" spans="1:10" s="10" customFormat="1" ht="12.75" customHeight="1">
      <c r="A268" s="129" t="s">
        <v>12</v>
      </c>
      <c r="B268" s="134" t="s">
        <v>117</v>
      </c>
      <c r="C268" s="138">
        <v>6</v>
      </c>
      <c r="D268" s="138" t="s">
        <v>97</v>
      </c>
      <c r="E268" s="139"/>
      <c r="F268" s="139">
        <f>C268*E268</f>
        <v>0</v>
      </c>
      <c r="G268" s="8"/>
      <c r="H268" s="9"/>
      <c r="I268" s="9"/>
      <c r="J268" s="9"/>
    </row>
    <row r="269" spans="1:10" s="10" customFormat="1" ht="12.75" customHeight="1">
      <c r="A269" s="129"/>
      <c r="B269" s="134"/>
      <c r="C269" s="131"/>
      <c r="D269" s="132"/>
      <c r="E269" s="133"/>
      <c r="F269" s="133"/>
      <c r="G269" s="8"/>
      <c r="H269" s="9"/>
      <c r="I269" s="9"/>
      <c r="J269" s="9"/>
    </row>
    <row r="270" spans="1:10" s="10" customFormat="1" ht="12.75" customHeight="1">
      <c r="A270" s="129" t="s">
        <v>13</v>
      </c>
      <c r="B270" s="134" t="s">
        <v>118</v>
      </c>
      <c r="C270" s="138">
        <v>1</v>
      </c>
      <c r="D270" s="138" t="s">
        <v>97</v>
      </c>
      <c r="E270" s="139"/>
      <c r="F270" s="139">
        <f>C270*E270</f>
        <v>0</v>
      </c>
      <c r="G270" s="8"/>
      <c r="H270" s="9"/>
      <c r="I270" s="9"/>
      <c r="J270" s="9"/>
    </row>
    <row r="271" spans="1:10" s="10" customFormat="1" ht="12.75" customHeight="1">
      <c r="A271" s="129"/>
      <c r="B271" s="134"/>
      <c r="C271" s="131"/>
      <c r="D271" s="132"/>
      <c r="E271" s="133"/>
      <c r="F271" s="133"/>
      <c r="G271" s="8"/>
      <c r="H271" s="9"/>
      <c r="I271" s="9"/>
      <c r="J271" s="9"/>
    </row>
    <row r="272" spans="1:10" s="10" customFormat="1" ht="12.75" customHeight="1">
      <c r="A272" s="129" t="s">
        <v>15</v>
      </c>
      <c r="B272" s="134" t="s">
        <v>119</v>
      </c>
      <c r="C272" s="138">
        <v>1</v>
      </c>
      <c r="D272" s="138" t="s">
        <v>97</v>
      </c>
      <c r="E272" s="139"/>
      <c r="F272" s="139">
        <f>C272*E272</f>
        <v>0</v>
      </c>
      <c r="G272" s="8"/>
      <c r="H272" s="9"/>
      <c r="I272" s="9"/>
      <c r="J272" s="9"/>
    </row>
    <row r="273" spans="1:10" s="10" customFormat="1" ht="12.75" customHeight="1">
      <c r="A273" s="129"/>
      <c r="B273" s="134"/>
      <c r="C273" s="131"/>
      <c r="D273" s="132"/>
      <c r="E273" s="133"/>
      <c r="F273" s="133"/>
      <c r="G273" s="8"/>
      <c r="H273" s="9"/>
      <c r="I273" s="9"/>
      <c r="J273" s="9"/>
    </row>
    <row r="274" spans="1:10" s="10" customFormat="1" ht="12.75" customHeight="1">
      <c r="A274" s="129" t="s">
        <v>18</v>
      </c>
      <c r="B274" s="134" t="s">
        <v>120</v>
      </c>
      <c r="C274" s="138">
        <f>C270</f>
        <v>1</v>
      </c>
      <c r="D274" s="138" t="s">
        <v>97</v>
      </c>
      <c r="E274" s="139"/>
      <c r="F274" s="139">
        <f>C274*E274</f>
        <v>0</v>
      </c>
      <c r="G274" s="8"/>
      <c r="H274" s="9"/>
      <c r="I274" s="9"/>
      <c r="J274" s="9"/>
    </row>
    <row r="275" spans="1:10" s="10" customFormat="1" ht="12.75" customHeight="1">
      <c r="A275" s="129"/>
      <c r="B275" s="134"/>
      <c r="C275" s="131"/>
      <c r="D275" s="132"/>
      <c r="E275" s="133"/>
      <c r="F275" s="133"/>
      <c r="G275" s="8"/>
      <c r="H275" s="9"/>
      <c r="I275" s="9"/>
      <c r="J275" s="9"/>
    </row>
    <row r="276" spans="1:10" s="10" customFormat="1" ht="12.75" customHeight="1">
      <c r="A276" s="129"/>
      <c r="B276" s="137" t="s">
        <v>121</v>
      </c>
      <c r="C276" s="131"/>
      <c r="D276" s="132"/>
      <c r="E276" s="133"/>
      <c r="F276" s="133"/>
      <c r="G276" s="8"/>
      <c r="H276" s="9"/>
      <c r="I276" s="9"/>
      <c r="J276" s="9"/>
    </row>
    <row r="277" spans="1:10" s="10" customFormat="1" ht="12.75" customHeight="1">
      <c r="A277" s="129"/>
      <c r="B277" s="134"/>
      <c r="C277" s="131"/>
      <c r="D277" s="132"/>
      <c r="E277" s="133"/>
      <c r="F277" s="133"/>
      <c r="G277" s="8"/>
      <c r="H277" s="9"/>
      <c r="I277" s="9"/>
      <c r="J277" s="9"/>
    </row>
    <row r="278" spans="1:10" s="10" customFormat="1" ht="12.75" customHeight="1">
      <c r="A278" s="129" t="s">
        <v>45</v>
      </c>
      <c r="B278" s="134" t="s">
        <v>122</v>
      </c>
      <c r="C278" s="138">
        <v>6</v>
      </c>
      <c r="D278" s="138" t="s">
        <v>97</v>
      </c>
      <c r="E278" s="139"/>
      <c r="F278" s="139">
        <f>C278*E278</f>
        <v>0</v>
      </c>
      <c r="G278" s="8"/>
      <c r="H278" s="9"/>
      <c r="I278" s="9"/>
      <c r="J278" s="9"/>
    </row>
    <row r="279" spans="1:10" s="10" customFormat="1" ht="12.75" customHeight="1">
      <c r="A279" s="129"/>
      <c r="B279" s="134"/>
      <c r="C279" s="131"/>
      <c r="D279" s="132"/>
      <c r="E279" s="133"/>
      <c r="F279" s="133"/>
      <c r="G279" s="8"/>
      <c r="H279" s="9"/>
      <c r="I279" s="9"/>
      <c r="J279" s="9"/>
    </row>
    <row r="280" spans="1:10" s="10" customFormat="1" ht="12.75" customHeight="1">
      <c r="A280" s="129" t="s">
        <v>46</v>
      </c>
      <c r="B280" s="134" t="s">
        <v>123</v>
      </c>
      <c r="C280" s="138">
        <v>2</v>
      </c>
      <c r="D280" s="138" t="s">
        <v>97</v>
      </c>
      <c r="E280" s="139"/>
      <c r="F280" s="139">
        <f>C280*E280</f>
        <v>0</v>
      </c>
      <c r="G280" s="8"/>
      <c r="H280" s="9"/>
      <c r="I280" s="9"/>
      <c r="J280" s="9"/>
    </row>
    <row r="281" spans="1:10" s="10" customFormat="1" ht="12.75" customHeight="1">
      <c r="A281" s="129"/>
      <c r="B281" s="134"/>
      <c r="C281" s="131"/>
      <c r="D281" s="132"/>
      <c r="E281" s="133"/>
      <c r="F281" s="133"/>
      <c r="G281" s="8"/>
      <c r="H281" s="9"/>
      <c r="I281" s="9"/>
      <c r="J281" s="9"/>
    </row>
    <row r="282" spans="1:10" s="10" customFormat="1" ht="12.75" customHeight="1">
      <c r="A282" s="129"/>
      <c r="B282" s="130" t="s">
        <v>124</v>
      </c>
      <c r="C282" s="131"/>
      <c r="D282" s="132"/>
      <c r="E282" s="133"/>
      <c r="F282" s="133"/>
      <c r="G282" s="8"/>
      <c r="H282" s="9"/>
      <c r="I282" s="9"/>
      <c r="J282" s="9"/>
    </row>
    <row r="283" spans="1:10" s="10" customFormat="1" ht="12.75" customHeight="1">
      <c r="A283" s="129"/>
      <c r="B283" s="137"/>
      <c r="C283" s="131"/>
      <c r="D283" s="132"/>
      <c r="E283" s="133"/>
      <c r="F283" s="133"/>
      <c r="G283" s="8"/>
      <c r="H283" s="9"/>
      <c r="I283" s="9"/>
      <c r="J283" s="9"/>
    </row>
    <row r="284" spans="1:10" s="10" customFormat="1" ht="12.75" customHeight="1">
      <c r="A284" s="129"/>
      <c r="B284" s="135" t="s">
        <v>125</v>
      </c>
      <c r="C284" s="140"/>
      <c r="D284" s="132"/>
      <c r="E284" s="133"/>
      <c r="F284" s="133"/>
      <c r="G284" s="8"/>
      <c r="H284" s="9"/>
      <c r="I284" s="9"/>
      <c r="J284" s="9"/>
    </row>
    <row r="285" spans="1:10" s="10" customFormat="1" ht="12.75" customHeight="1">
      <c r="A285" s="129"/>
      <c r="B285" s="137"/>
      <c r="C285" s="140"/>
      <c r="D285" s="132"/>
      <c r="E285" s="133"/>
      <c r="F285" s="133"/>
      <c r="G285" s="8"/>
      <c r="H285" s="9"/>
      <c r="I285" s="9"/>
      <c r="J285" s="9"/>
    </row>
    <row r="286" spans="1:10" s="10" customFormat="1" ht="48.75" customHeight="1">
      <c r="A286" s="129"/>
      <c r="B286" s="130" t="s">
        <v>126</v>
      </c>
      <c r="C286" s="140"/>
      <c r="D286" s="132"/>
      <c r="E286" s="133"/>
      <c r="F286" s="133"/>
      <c r="G286" s="8"/>
      <c r="H286" s="9"/>
      <c r="I286" s="9"/>
      <c r="J286" s="9"/>
    </row>
    <row r="287" spans="1:10" s="10" customFormat="1" ht="12.75" customHeight="1">
      <c r="A287" s="141"/>
      <c r="B287" s="142"/>
      <c r="C287" s="143"/>
      <c r="D287" s="143"/>
      <c r="E287" s="133"/>
      <c r="F287" s="133"/>
      <c r="G287" s="8"/>
      <c r="H287" s="9"/>
      <c r="I287" s="9"/>
      <c r="J287" s="9"/>
    </row>
    <row r="288" spans="1:10" s="10" customFormat="1" ht="12.75" customHeight="1">
      <c r="A288" s="129" t="s">
        <v>127</v>
      </c>
      <c r="B288" s="134" t="s">
        <v>128</v>
      </c>
      <c r="C288" s="138">
        <v>20</v>
      </c>
      <c r="D288" s="138" t="s">
        <v>34</v>
      </c>
      <c r="E288" s="139"/>
      <c r="F288" s="139">
        <f>C288*E288</f>
        <v>0</v>
      </c>
      <c r="G288" s="8"/>
      <c r="H288" s="9"/>
      <c r="I288" s="9"/>
      <c r="J288" s="9"/>
    </row>
    <row r="289" spans="1:10" s="10" customFormat="1" ht="12.75" customHeight="1">
      <c r="A289" s="129"/>
      <c r="B289" s="134"/>
      <c r="C289" s="138"/>
      <c r="D289" s="138"/>
      <c r="E289" s="139"/>
      <c r="F289" s="139"/>
      <c r="G289" s="8"/>
      <c r="H289" s="9"/>
      <c r="I289" s="9"/>
      <c r="J289" s="9"/>
    </row>
    <row r="290" spans="1:10" s="10" customFormat="1" ht="12.75" customHeight="1">
      <c r="A290" s="129" t="s">
        <v>129</v>
      </c>
      <c r="B290" s="134" t="s">
        <v>130</v>
      </c>
      <c r="C290" s="138">
        <v>15</v>
      </c>
      <c r="D290" s="138" t="s">
        <v>34</v>
      </c>
      <c r="E290" s="139"/>
      <c r="F290" s="139">
        <f>C290*E290</f>
        <v>0</v>
      </c>
      <c r="G290" s="8"/>
      <c r="H290" s="9"/>
      <c r="I290" s="9"/>
      <c r="J290" s="9"/>
    </row>
    <row r="291" spans="1:10" s="10" customFormat="1" ht="12.75" customHeight="1">
      <c r="A291" s="129"/>
      <c r="B291" s="134"/>
      <c r="C291" s="131"/>
      <c r="D291" s="132"/>
      <c r="E291" s="133"/>
      <c r="F291" s="133"/>
      <c r="G291" s="8"/>
      <c r="H291" s="9"/>
      <c r="I291" s="9"/>
      <c r="J291" s="9"/>
    </row>
    <row r="292" spans="1:10" s="10" customFormat="1" ht="12.75" customHeight="1">
      <c r="A292" s="141"/>
      <c r="B292" s="142"/>
      <c r="C292" s="144"/>
      <c r="D292" s="143"/>
      <c r="E292" s="145"/>
      <c r="F292" s="133"/>
      <c r="G292" s="8"/>
      <c r="H292" s="9"/>
      <c r="I292" s="9"/>
      <c r="J292" s="9"/>
    </row>
    <row r="293" spans="1:10" s="10" customFormat="1" ht="13.5" customHeight="1" thickBot="1">
      <c r="A293" s="146"/>
      <c r="B293" s="147"/>
      <c r="C293" s="326" t="s">
        <v>96</v>
      </c>
      <c r="D293" s="327"/>
      <c r="E293" s="327"/>
      <c r="F293" s="148">
        <f>SUM(F260:F292)</f>
        <v>0</v>
      </c>
      <c r="G293" s="8"/>
      <c r="H293" s="9"/>
      <c r="I293" s="9"/>
      <c r="J293" s="9"/>
    </row>
    <row r="294" spans="1:10" s="10" customFormat="1" ht="12.75" customHeight="1">
      <c r="A294" s="149"/>
      <c r="B294" s="150"/>
      <c r="C294" s="151"/>
      <c r="D294" s="151"/>
      <c r="E294" s="152"/>
      <c r="F294" s="153"/>
      <c r="G294" s="8"/>
      <c r="H294" s="9"/>
      <c r="I294" s="9"/>
      <c r="J294" s="9"/>
    </row>
    <row r="295" spans="1:10" s="10" customFormat="1" ht="12.75" customHeight="1">
      <c r="A295" s="129"/>
      <c r="B295" s="135" t="s">
        <v>131</v>
      </c>
      <c r="C295" s="131"/>
      <c r="D295" s="132"/>
      <c r="E295" s="133"/>
      <c r="F295" s="133"/>
      <c r="G295" s="8"/>
      <c r="H295" s="9"/>
      <c r="I295" s="9"/>
      <c r="J295" s="9"/>
    </row>
    <row r="296" spans="1:10" s="10" customFormat="1" ht="12.75" customHeight="1">
      <c r="A296" s="129"/>
      <c r="B296" s="134"/>
      <c r="C296" s="131"/>
      <c r="D296" s="132"/>
      <c r="E296" s="133"/>
      <c r="F296" s="133"/>
      <c r="G296" s="8"/>
      <c r="H296" s="9"/>
      <c r="I296" s="9"/>
      <c r="J296" s="9"/>
    </row>
    <row r="297" spans="1:10" s="10" customFormat="1" ht="12.75" customHeight="1">
      <c r="A297" s="129" t="s">
        <v>8</v>
      </c>
      <c r="B297" s="134" t="s">
        <v>132</v>
      </c>
      <c r="C297" s="154">
        <v>7</v>
      </c>
      <c r="D297" s="138" t="s">
        <v>97</v>
      </c>
      <c r="E297" s="133"/>
      <c r="F297" s="139">
        <f>C297*E297</f>
        <v>0</v>
      </c>
      <c r="G297" s="8"/>
      <c r="H297" s="9"/>
      <c r="I297" s="9"/>
      <c r="J297" s="9"/>
    </row>
    <row r="298" spans="1:10" s="10" customFormat="1" ht="9" customHeight="1">
      <c r="A298" s="129"/>
      <c r="B298" s="134"/>
      <c r="C298" s="154"/>
      <c r="D298" s="132"/>
      <c r="E298" s="133"/>
      <c r="F298" s="133"/>
      <c r="G298" s="8"/>
      <c r="H298" s="9"/>
      <c r="I298" s="9"/>
      <c r="J298" s="9"/>
    </row>
    <row r="299" spans="1:10" s="10" customFormat="1" ht="12.75" customHeight="1">
      <c r="A299" s="129" t="s">
        <v>10</v>
      </c>
      <c r="B299" s="134" t="s">
        <v>133</v>
      </c>
      <c r="C299" s="154">
        <v>5</v>
      </c>
      <c r="D299" s="138" t="s">
        <v>97</v>
      </c>
      <c r="E299" s="133"/>
      <c r="F299" s="139">
        <f>C299*E299</f>
        <v>0</v>
      </c>
      <c r="G299" s="8"/>
      <c r="H299" s="9"/>
      <c r="I299" s="9"/>
      <c r="J299" s="9"/>
    </row>
    <row r="300" spans="1:10" s="10" customFormat="1" ht="9" customHeight="1">
      <c r="A300" s="129"/>
      <c r="B300" s="134"/>
      <c r="C300" s="154"/>
      <c r="D300" s="138"/>
      <c r="E300" s="133"/>
      <c r="F300" s="139"/>
      <c r="G300" s="8"/>
      <c r="H300" s="9"/>
      <c r="I300" s="9"/>
      <c r="J300" s="9"/>
    </row>
    <row r="301" spans="1:10" s="10" customFormat="1" ht="12.75" customHeight="1">
      <c r="A301" s="129" t="s">
        <v>11</v>
      </c>
      <c r="B301" s="134" t="s">
        <v>134</v>
      </c>
      <c r="C301" s="154">
        <v>4</v>
      </c>
      <c r="D301" s="138" t="s">
        <v>97</v>
      </c>
      <c r="E301" s="133"/>
      <c r="F301" s="139">
        <f>C301*E301</f>
        <v>0</v>
      </c>
      <c r="G301" s="8"/>
      <c r="H301" s="9"/>
      <c r="I301" s="9"/>
      <c r="J301" s="9"/>
    </row>
    <row r="302" spans="1:10" s="10" customFormat="1" ht="9" customHeight="1">
      <c r="A302" s="129"/>
      <c r="B302" s="134"/>
      <c r="C302" s="154"/>
      <c r="D302" s="132"/>
      <c r="E302" s="133"/>
      <c r="F302" s="133"/>
      <c r="G302" s="8"/>
      <c r="H302" s="9"/>
      <c r="I302" s="9"/>
      <c r="J302" s="9"/>
    </row>
    <row r="303" spans="1:10" s="10" customFormat="1" ht="12.75" customHeight="1">
      <c r="A303" s="129" t="s">
        <v>12</v>
      </c>
      <c r="B303" s="134" t="s">
        <v>135</v>
      </c>
      <c r="C303" s="154">
        <v>10</v>
      </c>
      <c r="D303" s="138" t="s">
        <v>97</v>
      </c>
      <c r="E303" s="133"/>
      <c r="F303" s="139">
        <f>C303*E303</f>
        <v>0</v>
      </c>
      <c r="G303" s="8"/>
      <c r="H303" s="9"/>
      <c r="I303" s="9"/>
      <c r="J303" s="9"/>
    </row>
    <row r="304" spans="1:10" s="10" customFormat="1" ht="9" customHeight="1">
      <c r="A304" s="129"/>
      <c r="B304" s="134"/>
      <c r="C304" s="154"/>
      <c r="D304" s="132"/>
      <c r="E304" s="133"/>
      <c r="F304" s="133"/>
      <c r="G304" s="8"/>
      <c r="H304" s="9"/>
      <c r="I304" s="9"/>
      <c r="J304" s="9"/>
    </row>
    <row r="305" spans="1:10" s="10" customFormat="1" ht="12.75" customHeight="1">
      <c r="A305" s="129" t="s">
        <v>13</v>
      </c>
      <c r="B305" s="134" t="s">
        <v>136</v>
      </c>
      <c r="C305" s="154">
        <v>10</v>
      </c>
      <c r="D305" s="138" t="s">
        <v>97</v>
      </c>
      <c r="E305" s="133"/>
      <c r="F305" s="139">
        <f>C305*E305</f>
        <v>0</v>
      </c>
      <c r="G305" s="8"/>
      <c r="H305" s="9"/>
      <c r="I305" s="9"/>
      <c r="J305" s="9"/>
    </row>
    <row r="306" spans="1:10" s="10" customFormat="1" ht="9" customHeight="1">
      <c r="A306" s="129"/>
      <c r="B306" s="134"/>
      <c r="C306" s="154"/>
      <c r="D306" s="138"/>
      <c r="E306" s="133"/>
      <c r="F306" s="139"/>
      <c r="G306" s="8"/>
      <c r="H306" s="9"/>
      <c r="I306" s="9"/>
      <c r="J306" s="9"/>
    </row>
    <row r="307" spans="1:10" s="10" customFormat="1" ht="12.75" customHeight="1">
      <c r="A307" s="129"/>
      <c r="B307" s="135" t="s">
        <v>137</v>
      </c>
      <c r="C307" s="131"/>
      <c r="D307" s="132"/>
      <c r="E307" s="133"/>
      <c r="F307" s="133"/>
      <c r="G307" s="8"/>
      <c r="H307" s="9"/>
      <c r="I307" s="9"/>
      <c r="J307" s="9"/>
    </row>
    <row r="308" spans="1:10" s="10" customFormat="1" ht="9" customHeight="1">
      <c r="A308" s="129"/>
      <c r="B308" s="134"/>
      <c r="C308" s="131"/>
      <c r="D308" s="132"/>
      <c r="E308" s="133"/>
      <c r="F308" s="133"/>
      <c r="G308" s="8"/>
      <c r="H308" s="9"/>
      <c r="I308" s="9"/>
      <c r="J308" s="9"/>
    </row>
    <row r="309" spans="1:10" s="10" customFormat="1" ht="12.75" customHeight="1">
      <c r="A309" s="129" t="s">
        <v>15</v>
      </c>
      <c r="B309" s="134" t="s">
        <v>138</v>
      </c>
      <c r="C309" s="138">
        <v>5</v>
      </c>
      <c r="D309" s="138" t="s">
        <v>97</v>
      </c>
      <c r="E309" s="139"/>
      <c r="F309" s="139">
        <f>C309*E309</f>
        <v>0</v>
      </c>
      <c r="G309" s="8"/>
      <c r="H309" s="9"/>
      <c r="I309" s="9"/>
      <c r="J309" s="9"/>
    </row>
    <row r="310" spans="1:10" s="10" customFormat="1" ht="9" customHeight="1">
      <c r="A310" s="129"/>
      <c r="B310" s="134"/>
      <c r="C310" s="131"/>
      <c r="D310" s="132"/>
      <c r="E310" s="133"/>
      <c r="F310" s="133"/>
      <c r="G310" s="8"/>
      <c r="H310" s="9"/>
      <c r="I310" s="9"/>
      <c r="J310" s="9"/>
    </row>
    <row r="311" spans="1:10" s="10" customFormat="1" ht="12.75" customHeight="1">
      <c r="A311" s="129" t="s">
        <v>18</v>
      </c>
      <c r="B311" s="134" t="s">
        <v>139</v>
      </c>
      <c r="C311" s="154">
        <v>3</v>
      </c>
      <c r="D311" s="138" t="s">
        <v>97</v>
      </c>
      <c r="E311" s="133"/>
      <c r="F311" s="139">
        <f>C311*E311</f>
        <v>0</v>
      </c>
      <c r="G311" s="8"/>
      <c r="H311" s="9"/>
      <c r="I311" s="9"/>
      <c r="J311" s="9"/>
    </row>
    <row r="312" spans="1:10" s="10" customFormat="1" ht="11.25" customHeight="1">
      <c r="A312" s="129"/>
      <c r="B312" s="134"/>
      <c r="C312" s="154"/>
      <c r="D312" s="138"/>
      <c r="E312" s="133"/>
      <c r="F312" s="139"/>
      <c r="G312" s="8"/>
      <c r="H312" s="9"/>
      <c r="I312" s="9"/>
      <c r="J312" s="9"/>
    </row>
    <row r="313" spans="1:10" s="10" customFormat="1" ht="12.75" customHeight="1">
      <c r="A313" s="129" t="s">
        <v>45</v>
      </c>
      <c r="B313" s="134" t="s">
        <v>140</v>
      </c>
      <c r="C313" s="154">
        <v>4</v>
      </c>
      <c r="D313" s="138" t="s">
        <v>97</v>
      </c>
      <c r="E313" s="133"/>
      <c r="F313" s="139">
        <f>C313*E313</f>
        <v>0</v>
      </c>
      <c r="G313" s="8"/>
      <c r="H313" s="9"/>
      <c r="I313" s="9"/>
      <c r="J313" s="9"/>
    </row>
    <row r="314" spans="1:10" s="10" customFormat="1" ht="9.75" customHeight="1">
      <c r="A314" s="129"/>
      <c r="B314" s="134"/>
      <c r="C314" s="154"/>
      <c r="D314" s="132"/>
      <c r="E314" s="133"/>
      <c r="F314" s="133"/>
      <c r="G314" s="8"/>
      <c r="H314" s="9"/>
      <c r="I314" s="9"/>
      <c r="J314" s="9"/>
    </row>
    <row r="315" spans="1:10" s="10" customFormat="1" ht="12.75" customHeight="1">
      <c r="A315" s="129" t="s">
        <v>46</v>
      </c>
      <c r="B315" s="134" t="s">
        <v>141</v>
      </c>
      <c r="C315" s="154">
        <v>5</v>
      </c>
      <c r="D315" s="138" t="s">
        <v>97</v>
      </c>
      <c r="E315" s="133"/>
      <c r="F315" s="139">
        <f>C315*E315</f>
        <v>0</v>
      </c>
      <c r="G315" s="8"/>
      <c r="H315" s="9"/>
      <c r="I315" s="9"/>
      <c r="J315" s="9"/>
    </row>
    <row r="316" spans="1:10" s="10" customFormat="1" ht="9.75" customHeight="1">
      <c r="A316" s="129"/>
      <c r="B316" s="134"/>
      <c r="C316" s="154"/>
      <c r="D316" s="132"/>
      <c r="E316" s="133"/>
      <c r="F316" s="133"/>
      <c r="G316" s="8"/>
      <c r="H316" s="9"/>
      <c r="I316" s="9"/>
      <c r="J316" s="9"/>
    </row>
    <row r="317" spans="1:10" s="10" customFormat="1" ht="12.75" customHeight="1">
      <c r="A317" s="129" t="s">
        <v>127</v>
      </c>
      <c r="B317" s="134" t="s">
        <v>142</v>
      </c>
      <c r="C317" s="138">
        <v>4</v>
      </c>
      <c r="D317" s="138" t="s">
        <v>97</v>
      </c>
      <c r="E317" s="139"/>
      <c r="F317" s="139">
        <f>C317*E317</f>
        <v>0</v>
      </c>
      <c r="G317" s="8"/>
      <c r="H317" s="9"/>
      <c r="I317" s="9"/>
      <c r="J317" s="9"/>
    </row>
    <row r="318" spans="1:10" s="10" customFormat="1" ht="9" customHeight="1">
      <c r="A318" s="129"/>
      <c r="B318" s="134"/>
      <c r="C318" s="138"/>
      <c r="D318" s="138"/>
      <c r="E318" s="139"/>
      <c r="F318" s="139"/>
      <c r="G318" s="8"/>
      <c r="H318" s="9"/>
      <c r="I318" s="9"/>
      <c r="J318" s="9"/>
    </row>
    <row r="319" spans="1:10" s="10" customFormat="1" ht="12.75" customHeight="1">
      <c r="A319" s="129" t="s">
        <v>98</v>
      </c>
      <c r="B319" s="135" t="s">
        <v>143</v>
      </c>
      <c r="C319" s="154"/>
      <c r="D319" s="138"/>
      <c r="E319" s="133"/>
      <c r="F319" s="139"/>
      <c r="G319" s="8"/>
      <c r="H319" s="9"/>
      <c r="I319" s="9"/>
      <c r="J319" s="9"/>
    </row>
    <row r="320" spans="1:10" s="10" customFormat="1" ht="9.75" customHeight="1">
      <c r="A320" s="129"/>
      <c r="B320" s="134"/>
      <c r="C320" s="154"/>
      <c r="D320" s="138"/>
      <c r="E320" s="133"/>
      <c r="F320" s="139"/>
      <c r="G320" s="8"/>
      <c r="H320" s="9"/>
      <c r="I320" s="9"/>
      <c r="J320" s="9"/>
    </row>
    <row r="321" spans="1:10" s="10" customFormat="1" ht="12.75" customHeight="1">
      <c r="A321" s="129"/>
      <c r="B321" s="130" t="s">
        <v>144</v>
      </c>
      <c r="C321" s="154"/>
      <c r="D321" s="138"/>
      <c r="E321" s="133"/>
      <c r="F321" s="139"/>
      <c r="G321" s="8"/>
      <c r="H321" s="9"/>
      <c r="I321" s="9"/>
      <c r="J321" s="9"/>
    </row>
    <row r="322" spans="1:10" s="10" customFormat="1" ht="11.25" customHeight="1">
      <c r="A322" s="129"/>
      <c r="B322" s="130"/>
      <c r="C322" s="154"/>
      <c r="D322" s="138"/>
      <c r="E322" s="133"/>
      <c r="F322" s="139"/>
      <c r="G322" s="8"/>
      <c r="H322" s="9"/>
      <c r="I322" s="9"/>
      <c r="J322" s="9"/>
    </row>
    <row r="323" spans="1:10" s="10" customFormat="1" ht="12.75" customHeight="1">
      <c r="A323" s="129" t="s">
        <v>129</v>
      </c>
      <c r="B323" s="134" t="s">
        <v>145</v>
      </c>
      <c r="C323" s="154">
        <v>1</v>
      </c>
      <c r="D323" s="138" t="s">
        <v>97</v>
      </c>
      <c r="E323" s="133"/>
      <c r="F323" s="139">
        <f>C323*E323</f>
        <v>0</v>
      </c>
      <c r="G323" s="8"/>
      <c r="H323" s="9"/>
      <c r="I323" s="9"/>
      <c r="J323" s="9"/>
    </row>
    <row r="324" spans="1:10" s="10" customFormat="1" ht="9" customHeight="1">
      <c r="A324" s="129"/>
      <c r="B324" s="134"/>
      <c r="C324" s="154">
        <v>1</v>
      </c>
      <c r="D324" s="138"/>
      <c r="E324" s="133"/>
      <c r="F324" s="139"/>
      <c r="G324" s="8"/>
      <c r="H324" s="9"/>
      <c r="I324" s="9"/>
      <c r="J324" s="9"/>
    </row>
    <row r="325" spans="1:10" s="10" customFormat="1" ht="12.75" customHeight="1">
      <c r="A325" s="129" t="s">
        <v>146</v>
      </c>
      <c r="B325" s="134" t="s">
        <v>147</v>
      </c>
      <c r="C325" s="154">
        <v>1</v>
      </c>
      <c r="D325" s="138" t="s">
        <v>97</v>
      </c>
      <c r="E325" s="133"/>
      <c r="F325" s="139">
        <f>C325*E325</f>
        <v>0</v>
      </c>
      <c r="G325" s="8"/>
      <c r="H325" s="9"/>
      <c r="I325" s="9"/>
      <c r="J325" s="9"/>
    </row>
    <row r="326" spans="1:10" s="13" customFormat="1" ht="12.75" customHeight="1">
      <c r="A326" s="155"/>
      <c r="B326" s="156"/>
      <c r="C326" s="144"/>
      <c r="D326" s="143"/>
      <c r="E326" s="145"/>
      <c r="F326" s="133"/>
      <c r="G326" s="11"/>
      <c r="H326" s="12"/>
      <c r="I326" s="12"/>
      <c r="J326" s="12"/>
    </row>
    <row r="327" spans="1:10" s="13" customFormat="1" ht="13.5" customHeight="1" thickBot="1">
      <c r="A327" s="157"/>
      <c r="B327" s="158"/>
      <c r="C327" s="326" t="s">
        <v>96</v>
      </c>
      <c r="D327" s="327"/>
      <c r="E327" s="327"/>
      <c r="F327" s="148">
        <f>SUM(F297:F326)</f>
        <v>0</v>
      </c>
      <c r="G327" s="11"/>
      <c r="H327" s="12"/>
      <c r="I327" s="12"/>
      <c r="J327" s="12"/>
    </row>
    <row r="328" spans="1:10" s="4" customFormat="1">
      <c r="A328" s="73" t="s">
        <v>98</v>
      </c>
      <c r="B328" s="159" t="s">
        <v>148</v>
      </c>
      <c r="C328" s="160"/>
      <c r="D328" s="67"/>
      <c r="E328" s="62"/>
      <c r="F328" s="65"/>
    </row>
    <row r="329" spans="1:10" s="4" customFormat="1" ht="77.25" customHeight="1">
      <c r="A329" s="73"/>
      <c r="B329" s="161" t="s">
        <v>149</v>
      </c>
      <c r="C329" s="75"/>
      <c r="D329" s="67"/>
      <c r="E329" s="62"/>
      <c r="F329" s="65"/>
    </row>
    <row r="330" spans="1:10" s="4" customFormat="1" ht="12.75" customHeight="1">
      <c r="A330" s="73"/>
      <c r="B330" s="162"/>
      <c r="C330" s="75"/>
      <c r="D330" s="67"/>
      <c r="E330" s="62"/>
      <c r="F330" s="65"/>
    </row>
    <row r="331" spans="1:10" s="4" customFormat="1" ht="56.25" customHeight="1">
      <c r="A331" s="66" t="s">
        <v>8</v>
      </c>
      <c r="B331" s="163" t="s">
        <v>150</v>
      </c>
      <c r="C331" s="75">
        <v>0</v>
      </c>
      <c r="D331" s="67" t="s">
        <v>97</v>
      </c>
      <c r="E331" s="65"/>
      <c r="F331" s="65">
        <f>C331*E331</f>
        <v>0</v>
      </c>
    </row>
    <row r="332" spans="1:10" s="4" customFormat="1" ht="12.75" customHeight="1">
      <c r="A332" s="73"/>
      <c r="B332" s="162"/>
      <c r="C332" s="75"/>
      <c r="D332" s="67"/>
      <c r="E332" s="62"/>
      <c r="F332" s="65"/>
    </row>
    <row r="333" spans="1:10" s="4" customFormat="1" ht="75">
      <c r="A333" s="66" t="s">
        <v>10</v>
      </c>
      <c r="B333" s="164" t="s">
        <v>151</v>
      </c>
      <c r="C333" s="75">
        <v>0</v>
      </c>
      <c r="D333" s="67" t="s">
        <v>97</v>
      </c>
      <c r="E333" s="65"/>
      <c r="F333" s="65">
        <f>C333*E333</f>
        <v>0</v>
      </c>
    </row>
    <row r="334" spans="1:10" s="7" customFormat="1">
      <c r="A334" s="105"/>
      <c r="B334" s="165"/>
      <c r="C334" s="108"/>
      <c r="D334" s="166"/>
      <c r="E334" s="65"/>
      <c r="F334" s="114"/>
      <c r="H334" s="14"/>
    </row>
    <row r="335" spans="1:10" s="15" customFormat="1" ht="30.75">
      <c r="A335" s="167"/>
      <c r="B335" s="168" t="s">
        <v>152</v>
      </c>
      <c r="C335" s="169"/>
      <c r="D335" s="170"/>
      <c r="E335" s="87"/>
      <c r="F335" s="171"/>
    </row>
    <row r="336" spans="1:10" s="15" customFormat="1" ht="12.75" customHeight="1">
      <c r="A336" s="167"/>
      <c r="B336" s="172"/>
      <c r="C336" s="75"/>
      <c r="D336" s="173"/>
      <c r="E336" s="87"/>
      <c r="F336" s="70"/>
    </row>
    <row r="337" spans="1:10" s="15" customFormat="1" ht="12.75" customHeight="1">
      <c r="A337" s="167"/>
      <c r="B337" s="174" t="s">
        <v>153</v>
      </c>
      <c r="C337" s="75"/>
      <c r="D337" s="173"/>
      <c r="E337" s="87"/>
      <c r="F337" s="70"/>
    </row>
    <row r="338" spans="1:10" s="15" customFormat="1" ht="12.75" customHeight="1">
      <c r="A338" s="167"/>
      <c r="B338" s="172"/>
      <c r="C338" s="75"/>
      <c r="D338" s="173"/>
      <c r="E338" s="87"/>
      <c r="F338" s="70"/>
    </row>
    <row r="339" spans="1:10" s="15" customFormat="1" ht="150.6" customHeight="1">
      <c r="A339" s="167"/>
      <c r="B339" s="197" t="s">
        <v>154</v>
      </c>
      <c r="C339" s="75"/>
      <c r="D339" s="173"/>
      <c r="E339" s="87"/>
      <c r="F339" s="70"/>
    </row>
    <row r="340" spans="1:10" s="16" customFormat="1" ht="45">
      <c r="A340" s="175" t="s">
        <v>11</v>
      </c>
      <c r="B340" s="176" t="s">
        <v>155</v>
      </c>
      <c r="C340" s="75">
        <v>1</v>
      </c>
      <c r="D340" s="173"/>
      <c r="E340" s="70"/>
      <c r="F340" s="177">
        <f>E340*C340</f>
        <v>0</v>
      </c>
    </row>
    <row r="341" spans="1:10" s="16" customFormat="1" ht="45">
      <c r="A341" s="175" t="s">
        <v>12</v>
      </c>
      <c r="B341" s="176" t="s">
        <v>156</v>
      </c>
      <c r="C341" s="75">
        <v>1</v>
      </c>
      <c r="D341" s="173"/>
      <c r="E341" s="70"/>
      <c r="F341" s="177">
        <f>E341*C341</f>
        <v>0</v>
      </c>
    </row>
    <row r="342" spans="1:10" s="13" customFormat="1" ht="12.75" customHeight="1">
      <c r="A342" s="155"/>
      <c r="B342" s="156"/>
      <c r="C342" s="144"/>
      <c r="D342" s="143"/>
      <c r="E342" s="145"/>
      <c r="F342" s="133"/>
      <c r="G342" s="11"/>
      <c r="H342" s="12"/>
      <c r="I342" s="12"/>
      <c r="J342" s="12"/>
    </row>
    <row r="343" spans="1:10" s="13" customFormat="1" ht="13.5" customHeight="1" thickBot="1">
      <c r="A343" s="157"/>
      <c r="B343" s="158"/>
      <c r="C343" s="328" t="s">
        <v>96</v>
      </c>
      <c r="D343" s="329"/>
      <c r="E343" s="330"/>
      <c r="F343" s="148">
        <f>SUM(F328:F342)</f>
        <v>0</v>
      </c>
      <c r="G343" s="11"/>
      <c r="H343" s="12"/>
      <c r="I343" s="12"/>
      <c r="J343" s="12"/>
    </row>
    <row r="344" spans="1:10" s="15" customFormat="1">
      <c r="A344" s="167"/>
      <c r="B344" s="178" t="s">
        <v>157</v>
      </c>
      <c r="C344" s="64"/>
      <c r="D344" s="179"/>
      <c r="E344" s="121"/>
      <c r="F344" s="65"/>
    </row>
    <row r="345" spans="1:10" s="15" customFormat="1" ht="75.75" thickTop="1">
      <c r="A345" s="167"/>
      <c r="B345" s="180" t="s">
        <v>158</v>
      </c>
      <c r="C345" s="64"/>
      <c r="D345" s="179"/>
      <c r="E345" s="121"/>
      <c r="F345" s="65"/>
    </row>
    <row r="346" spans="1:10" s="15" customFormat="1" ht="45">
      <c r="A346" s="167"/>
      <c r="B346" s="181" t="s">
        <v>159</v>
      </c>
      <c r="C346" s="64"/>
      <c r="D346" s="179"/>
      <c r="E346" s="121"/>
      <c r="F346" s="65"/>
    </row>
    <row r="347" spans="1:10" s="15" customFormat="1" ht="9" customHeight="1">
      <c r="A347" s="167"/>
      <c r="B347" s="172"/>
      <c r="C347" s="64"/>
      <c r="D347" s="179"/>
      <c r="E347" s="121"/>
      <c r="F347" s="65"/>
    </row>
    <row r="348" spans="1:10" s="15" customFormat="1" ht="225">
      <c r="A348" s="175" t="s">
        <v>8</v>
      </c>
      <c r="B348" s="182" t="s">
        <v>160</v>
      </c>
      <c r="C348" s="75">
        <v>3</v>
      </c>
      <c r="D348" s="179" t="s">
        <v>97</v>
      </c>
      <c r="E348" s="72"/>
      <c r="F348" s="177">
        <f>E348*C348</f>
        <v>0</v>
      </c>
    </row>
    <row r="349" spans="1:10" s="7" customFormat="1">
      <c r="A349" s="119"/>
      <c r="B349" s="183"/>
      <c r="C349" s="184"/>
      <c r="D349" s="185"/>
      <c r="E349" s="186"/>
      <c r="F349" s="121"/>
    </row>
    <row r="350" spans="1:10" s="7" customFormat="1" ht="17.25" thickBot="1">
      <c r="A350" s="122"/>
      <c r="B350" s="187"/>
      <c r="C350" s="321" t="s">
        <v>96</v>
      </c>
      <c r="D350" s="322"/>
      <c r="E350" s="323"/>
      <c r="F350" s="124">
        <f>SUM(F345:F349)</f>
        <v>0</v>
      </c>
    </row>
    <row r="351" spans="1:10" s="7" customFormat="1">
      <c r="A351" s="119"/>
      <c r="B351" s="188" t="s">
        <v>99</v>
      </c>
      <c r="C351" s="89"/>
      <c r="D351" s="86"/>
      <c r="E351" s="189"/>
      <c r="F351" s="121"/>
    </row>
    <row r="352" spans="1:10" s="7" customFormat="1">
      <c r="A352" s="119"/>
      <c r="B352" s="188" t="str">
        <f>B229</f>
        <v>MECHANICAL INSTALLATIONS</v>
      </c>
      <c r="C352" s="89"/>
      <c r="D352" s="86"/>
      <c r="E352" s="189"/>
      <c r="F352" s="121"/>
    </row>
    <row r="353" spans="1:6" s="7" customFormat="1">
      <c r="A353" s="119"/>
      <c r="B353" s="183"/>
      <c r="C353" s="190"/>
      <c r="D353" s="86"/>
      <c r="E353" s="189" t="s">
        <v>161</v>
      </c>
      <c r="F353" s="121">
        <f>F254</f>
        <v>0</v>
      </c>
    </row>
    <row r="354" spans="1:6" s="7" customFormat="1">
      <c r="A354" s="119"/>
      <c r="B354" s="183"/>
      <c r="C354" s="190"/>
      <c r="D354" s="86"/>
      <c r="E354" s="189" t="s">
        <v>162</v>
      </c>
      <c r="F354" s="121">
        <f>F293</f>
        <v>0</v>
      </c>
    </row>
    <row r="355" spans="1:6" s="7" customFormat="1">
      <c r="A355" s="119"/>
      <c r="B355" s="183"/>
      <c r="C355" s="190"/>
      <c r="D355" s="86"/>
      <c r="E355" s="189" t="s">
        <v>163</v>
      </c>
      <c r="F355" s="121">
        <f>F327</f>
        <v>0</v>
      </c>
    </row>
    <row r="356" spans="1:6" s="7" customFormat="1">
      <c r="A356" s="119"/>
      <c r="B356" s="183"/>
      <c r="C356" s="190"/>
      <c r="D356" s="86"/>
      <c r="E356" s="189" t="s">
        <v>164</v>
      </c>
      <c r="F356" s="121">
        <f>F343</f>
        <v>0</v>
      </c>
    </row>
    <row r="357" spans="1:6" s="7" customFormat="1">
      <c r="A357" s="119"/>
      <c r="B357" s="183"/>
      <c r="C357" s="190"/>
      <c r="D357" s="86"/>
      <c r="E357" s="189" t="s">
        <v>165</v>
      </c>
      <c r="F357" s="121">
        <f>F350</f>
        <v>0</v>
      </c>
    </row>
    <row r="358" spans="1:6" s="17" customFormat="1" ht="17.25" thickBot="1">
      <c r="A358" s="191"/>
      <c r="B358" s="192" t="s">
        <v>166</v>
      </c>
      <c r="C358" s="193"/>
      <c r="D358" s="194"/>
      <c r="E358" s="195"/>
      <c r="F358" s="196">
        <f>SUM(F353:F357)</f>
        <v>0</v>
      </c>
    </row>
    <row r="359" spans="1:6" ht="17.25" thickTop="1">
      <c r="A359" s="24"/>
      <c r="B359" s="52" t="s">
        <v>167</v>
      </c>
      <c r="C359" s="24"/>
      <c r="D359" s="24"/>
      <c r="E359" s="26"/>
      <c r="F359" s="26"/>
    </row>
    <row r="360" spans="1:6">
      <c r="A360" s="24"/>
      <c r="B360" s="30"/>
      <c r="C360" s="24"/>
      <c r="D360" s="30"/>
      <c r="E360" s="32"/>
      <c r="F360" s="32"/>
    </row>
    <row r="361" spans="1:6">
      <c r="A361" s="24" t="s">
        <v>8</v>
      </c>
      <c r="B361" s="30" t="s">
        <v>168</v>
      </c>
      <c r="C361" s="24"/>
      <c r="D361" s="24"/>
      <c r="E361" s="26"/>
      <c r="F361" s="26">
        <f>F42</f>
        <v>0</v>
      </c>
    </row>
    <row r="362" spans="1:6">
      <c r="A362" s="24"/>
      <c r="B362" s="30"/>
      <c r="C362" s="24"/>
      <c r="D362" s="24"/>
      <c r="E362" s="26"/>
      <c r="F362" s="26"/>
    </row>
    <row r="363" spans="1:6">
      <c r="A363" s="24"/>
      <c r="B363" s="30"/>
      <c r="C363" s="24"/>
      <c r="D363" s="24"/>
      <c r="E363" s="26"/>
      <c r="F363" s="26"/>
    </row>
    <row r="364" spans="1:6">
      <c r="A364" s="24" t="s">
        <v>10</v>
      </c>
      <c r="B364" s="30" t="s">
        <v>208</v>
      </c>
      <c r="C364" s="24"/>
      <c r="D364" s="24"/>
      <c r="E364" s="26"/>
      <c r="F364" s="26">
        <f>F52</f>
        <v>0</v>
      </c>
    </row>
    <row r="365" spans="1:6">
      <c r="A365" s="24"/>
      <c r="B365" s="30"/>
      <c r="C365" s="24"/>
      <c r="D365" s="24"/>
      <c r="E365" s="26"/>
      <c r="F365" s="26"/>
    </row>
    <row r="366" spans="1:6">
      <c r="A366" s="24" t="s">
        <v>11</v>
      </c>
      <c r="B366" s="30" t="s">
        <v>209</v>
      </c>
      <c r="C366" s="24"/>
      <c r="D366" s="24"/>
      <c r="E366" s="26"/>
      <c r="F366" s="26">
        <f>F91</f>
        <v>0</v>
      </c>
    </row>
    <row r="367" spans="1:6">
      <c r="A367" s="24"/>
      <c r="B367" s="30"/>
      <c r="C367" s="24"/>
      <c r="D367" s="24"/>
      <c r="E367" s="26"/>
      <c r="F367" s="26"/>
    </row>
    <row r="368" spans="1:6">
      <c r="A368" s="24" t="s">
        <v>12</v>
      </c>
      <c r="B368" s="30" t="s">
        <v>210</v>
      </c>
      <c r="C368" s="24"/>
      <c r="D368" s="24"/>
      <c r="E368" s="26"/>
      <c r="F368" s="26">
        <f>F124</f>
        <v>0</v>
      </c>
    </row>
    <row r="369" spans="1:6">
      <c r="A369" s="24"/>
      <c r="B369" s="30"/>
      <c r="C369" s="24"/>
      <c r="D369" s="24"/>
      <c r="E369" s="26"/>
      <c r="F369" s="26"/>
    </row>
    <row r="370" spans="1:6">
      <c r="A370" s="24" t="s">
        <v>13</v>
      </c>
      <c r="B370" s="30" t="s">
        <v>211</v>
      </c>
      <c r="C370" s="24"/>
      <c r="D370" s="24"/>
      <c r="E370" s="26"/>
      <c r="F370" s="26">
        <f>F142</f>
        <v>0</v>
      </c>
    </row>
    <row r="371" spans="1:6">
      <c r="A371" s="24"/>
      <c r="B371" s="30"/>
      <c r="C371" s="24"/>
      <c r="D371" s="24"/>
      <c r="E371" s="26"/>
      <c r="F371" s="26"/>
    </row>
    <row r="372" spans="1:6">
      <c r="A372" s="24" t="s">
        <v>15</v>
      </c>
      <c r="B372" s="30" t="s">
        <v>214</v>
      </c>
      <c r="C372" s="24"/>
      <c r="D372" s="24"/>
      <c r="E372" s="26"/>
      <c r="F372" s="26">
        <f>F164</f>
        <v>0</v>
      </c>
    </row>
    <row r="373" spans="1:6">
      <c r="A373" s="24"/>
      <c r="B373" s="30"/>
      <c r="C373" s="24"/>
      <c r="D373" s="24"/>
      <c r="E373" s="26"/>
      <c r="F373" s="26"/>
    </row>
    <row r="374" spans="1:6">
      <c r="A374" s="24" t="s">
        <v>146</v>
      </c>
      <c r="B374" s="30" t="s">
        <v>257</v>
      </c>
      <c r="C374" s="24"/>
      <c r="D374" s="24"/>
      <c r="E374" s="26"/>
      <c r="F374" s="26">
        <f>F173</f>
        <v>0</v>
      </c>
    </row>
    <row r="375" spans="1:6">
      <c r="A375" s="24"/>
      <c r="B375" s="30"/>
      <c r="C375" s="24"/>
      <c r="D375" s="24"/>
      <c r="E375" s="26"/>
      <c r="F375" s="26"/>
    </row>
    <row r="376" spans="1:6">
      <c r="A376" s="24" t="s">
        <v>169</v>
      </c>
      <c r="B376" s="30" t="s">
        <v>215</v>
      </c>
      <c r="C376" s="24"/>
      <c r="D376" s="24"/>
      <c r="E376" s="26"/>
      <c r="F376" s="26">
        <f>F182</f>
        <v>0</v>
      </c>
    </row>
    <row r="377" spans="1:6">
      <c r="A377" s="24"/>
      <c r="B377" s="30"/>
      <c r="C377" s="24"/>
      <c r="D377" s="24"/>
      <c r="E377" s="26"/>
      <c r="F377" s="26"/>
    </row>
    <row r="378" spans="1:6">
      <c r="A378" s="24" t="s">
        <v>183</v>
      </c>
      <c r="B378" s="30" t="s">
        <v>216</v>
      </c>
      <c r="C378" s="24"/>
      <c r="D378" s="30"/>
      <c r="E378" s="32"/>
      <c r="F378" s="32">
        <f>F228</f>
        <v>0</v>
      </c>
    </row>
    <row r="379" spans="1:6">
      <c r="A379" s="24"/>
      <c r="B379" s="30"/>
      <c r="C379" s="24"/>
      <c r="D379" s="30"/>
      <c r="E379" s="32"/>
      <c r="F379" s="32"/>
    </row>
    <row r="380" spans="1:6">
      <c r="A380" s="24" t="s">
        <v>218</v>
      </c>
      <c r="B380" s="30" t="s">
        <v>217</v>
      </c>
      <c r="C380" s="24"/>
      <c r="D380" s="30"/>
      <c r="E380" s="32"/>
      <c r="F380" s="32">
        <f>F358</f>
        <v>0</v>
      </c>
    </row>
    <row r="381" spans="1:6">
      <c r="A381" s="24"/>
      <c r="B381" s="30"/>
      <c r="C381" s="24"/>
      <c r="D381" s="30"/>
      <c r="E381" s="32"/>
      <c r="F381" s="32"/>
    </row>
    <row r="382" spans="1:6" s="18" customFormat="1" ht="18.75" thickBot="1">
      <c r="A382" s="42"/>
      <c r="B382" s="35" t="s">
        <v>170</v>
      </c>
      <c r="C382" s="34"/>
      <c r="D382" s="35"/>
      <c r="E382" s="55"/>
      <c r="F382" s="55">
        <f>SUM(F361:F381)</f>
        <v>0</v>
      </c>
    </row>
    <row r="383" spans="1:6" ht="17.25" thickTop="1"/>
  </sheetData>
  <mergeCells count="6">
    <mergeCell ref="C350:E350"/>
    <mergeCell ref="A1:F1"/>
    <mergeCell ref="C254:E254"/>
    <mergeCell ref="C293:E293"/>
    <mergeCell ref="C327:E327"/>
    <mergeCell ref="C343:E343"/>
  </mergeCells>
  <pageMargins left="0.7" right="0.7" top="0.75" bottom="0.75" header="0.3" footer="0.3"/>
  <pageSetup scale="59" orientation="portrait" r:id="rId1"/>
  <rowBreaks count="7" manualBreakCount="7">
    <brk id="33" max="16383" man="1"/>
    <brk id="153" max="5" man="1"/>
    <brk id="166" max="16383" man="1"/>
    <brk id="198" max="16383" man="1"/>
    <brk id="228" max="16383" man="1"/>
    <brk id="334" max="5" man="1"/>
    <brk id="377"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264"/>
  <sheetViews>
    <sheetView topLeftCell="A63" zoomScale="90" zoomScaleNormal="90" workbookViewId="0">
      <selection activeCell="E30" sqref="E30"/>
    </sheetView>
  </sheetViews>
  <sheetFormatPr defaultRowHeight="15"/>
  <cols>
    <col min="1" max="1" width="8.7109375" style="275"/>
    <col min="2" max="2" width="49.42578125" style="275" customWidth="1"/>
    <col min="3" max="3" width="14.42578125" style="275" customWidth="1"/>
    <col min="4" max="4" width="8.7109375" style="275"/>
    <col min="5" max="5" width="14" style="275" customWidth="1"/>
    <col min="6" max="6" width="18.28515625" style="275" customWidth="1"/>
  </cols>
  <sheetData>
    <row r="1" spans="1:7" ht="16.5" thickBot="1">
      <c r="A1" s="221" t="s">
        <v>0</v>
      </c>
      <c r="B1" s="221" t="s">
        <v>1</v>
      </c>
      <c r="C1" s="221" t="s">
        <v>2</v>
      </c>
      <c r="D1" s="221" t="s">
        <v>3</v>
      </c>
      <c r="E1" s="222" t="s">
        <v>4</v>
      </c>
      <c r="F1" s="223" t="s">
        <v>5</v>
      </c>
      <c r="G1" s="213"/>
    </row>
    <row r="2" spans="1:7" ht="16.5" thickTop="1">
      <c r="A2" s="224"/>
      <c r="B2" s="225" t="s">
        <v>330</v>
      </c>
      <c r="C2" s="224"/>
      <c r="D2" s="224"/>
      <c r="E2" s="226"/>
      <c r="F2" s="227"/>
      <c r="G2" s="214"/>
    </row>
    <row r="3" spans="1:7" ht="21.95" customHeight="1">
      <c r="A3" s="228" t="s">
        <v>8</v>
      </c>
      <c r="B3" s="229" t="s">
        <v>260</v>
      </c>
      <c r="C3" s="228">
        <f>12*6*0.15</f>
        <v>10.799999999999999</v>
      </c>
      <c r="D3" s="228" t="s">
        <v>269</v>
      </c>
      <c r="E3" s="226"/>
      <c r="F3" s="230">
        <f>C3*E3</f>
        <v>0</v>
      </c>
      <c r="G3" s="214"/>
    </row>
    <row r="4" spans="1:7" ht="15.75">
      <c r="A4" s="224"/>
      <c r="B4" s="227" t="s">
        <v>329</v>
      </c>
      <c r="C4" s="224"/>
      <c r="D4" s="224"/>
      <c r="E4" s="226"/>
      <c r="F4" s="227"/>
      <c r="G4" s="214"/>
    </row>
    <row r="5" spans="1:7" ht="18" customHeight="1">
      <c r="A5" s="228" t="s">
        <v>10</v>
      </c>
      <c r="B5" s="231" t="s">
        <v>258</v>
      </c>
      <c r="C5" s="228">
        <f>3*3*0.15</f>
        <v>1.3499999999999999</v>
      </c>
      <c r="D5" s="228" t="s">
        <v>269</v>
      </c>
      <c r="E5" s="226"/>
      <c r="F5" s="230">
        <f>C5*E5</f>
        <v>0</v>
      </c>
      <c r="G5" s="214"/>
    </row>
    <row r="6" spans="1:7" ht="15.75">
      <c r="A6" s="228"/>
      <c r="B6" s="232" t="s">
        <v>259</v>
      </c>
      <c r="C6" s="228">
        <f>6*7*0.15</f>
        <v>6.3</v>
      </c>
      <c r="D6" s="228" t="s">
        <v>19</v>
      </c>
      <c r="E6" s="226"/>
      <c r="F6" s="230">
        <f>C6*E6</f>
        <v>0</v>
      </c>
      <c r="G6" s="214"/>
    </row>
    <row r="7" spans="1:7" ht="18.95" customHeight="1">
      <c r="A7" s="228"/>
      <c r="B7" s="231"/>
      <c r="C7" s="228"/>
      <c r="D7" s="228"/>
      <c r="E7" s="226"/>
      <c r="F7" s="230"/>
      <c r="G7" s="214"/>
    </row>
    <row r="8" spans="1:7" ht="36.950000000000003" hidden="1" customHeight="1">
      <c r="A8" s="228" t="s">
        <v>12</v>
      </c>
      <c r="B8" s="231" t="s">
        <v>219</v>
      </c>
      <c r="C8" s="228">
        <v>130</v>
      </c>
      <c r="D8" s="228" t="s">
        <v>19</v>
      </c>
      <c r="E8" s="226"/>
      <c r="F8" s="230">
        <f>C8*E8</f>
        <v>0</v>
      </c>
      <c r="G8" s="214"/>
    </row>
    <row r="9" spans="1:7" ht="15.75" hidden="1">
      <c r="A9" s="224"/>
      <c r="B9" s="227"/>
      <c r="C9" s="224"/>
      <c r="D9" s="224"/>
      <c r="E9" s="226"/>
      <c r="F9" s="227"/>
      <c r="G9" s="214"/>
    </row>
    <row r="10" spans="1:7" ht="15.75" hidden="1">
      <c r="A10" s="228"/>
      <c r="B10" s="232" t="s">
        <v>27</v>
      </c>
      <c r="C10" s="228"/>
      <c r="D10" s="228"/>
      <c r="E10" s="226"/>
      <c r="F10" s="230"/>
      <c r="G10" s="214"/>
    </row>
    <row r="11" spans="1:7" ht="31.5" hidden="1">
      <c r="A11" s="228" t="s">
        <v>13</v>
      </c>
      <c r="B11" s="231" t="s">
        <v>220</v>
      </c>
      <c r="C11" s="228"/>
      <c r="D11" s="228"/>
      <c r="E11" s="226"/>
      <c r="F11" s="230"/>
      <c r="G11" s="214"/>
    </row>
    <row r="12" spans="1:7" ht="18" hidden="1">
      <c r="A12" s="228"/>
      <c r="B12" s="233" t="s">
        <v>28</v>
      </c>
      <c r="C12" s="228">
        <v>1</v>
      </c>
      <c r="D12" s="228" t="s">
        <v>269</v>
      </c>
      <c r="E12" s="226"/>
      <c r="F12" s="230">
        <f>(C12*E12)</f>
        <v>0</v>
      </c>
      <c r="G12" s="214"/>
    </row>
    <row r="13" spans="1:7" ht="15.75">
      <c r="A13" s="228"/>
      <c r="B13" s="234" t="s">
        <v>262</v>
      </c>
      <c r="C13" s="228">
        <v>15</v>
      </c>
      <c r="D13" s="228" t="s">
        <v>19</v>
      </c>
      <c r="E13" s="226"/>
      <c r="F13" s="230">
        <f>C13*E13</f>
        <v>0</v>
      </c>
      <c r="G13" s="214"/>
    </row>
    <row r="14" spans="1:7" ht="15.75">
      <c r="A14" s="228"/>
      <c r="B14" s="233" t="s">
        <v>263</v>
      </c>
      <c r="C14" s="228"/>
      <c r="D14" s="228"/>
      <c r="E14" s="226"/>
      <c r="F14" s="230"/>
      <c r="G14" s="214"/>
    </row>
    <row r="15" spans="1:7" ht="15.75">
      <c r="A15" s="228"/>
      <c r="B15" s="233"/>
      <c r="C15" s="228"/>
      <c r="D15" s="228"/>
      <c r="E15" s="226"/>
      <c r="F15" s="230"/>
      <c r="G15" s="214"/>
    </row>
    <row r="16" spans="1:7" ht="15.75">
      <c r="A16" s="228"/>
      <c r="B16" s="233"/>
      <c r="C16" s="228"/>
      <c r="D16" s="228"/>
      <c r="E16" s="226"/>
      <c r="F16" s="230"/>
      <c r="G16" s="214"/>
    </row>
    <row r="17" spans="1:7" ht="15.75">
      <c r="A17" s="228"/>
      <c r="B17" s="232" t="s">
        <v>29</v>
      </c>
      <c r="C17" s="228"/>
      <c r="D17" s="228"/>
      <c r="E17" s="226"/>
      <c r="F17" s="230"/>
      <c r="G17" s="214"/>
    </row>
    <row r="18" spans="1:7" ht="15.75">
      <c r="A18" s="228"/>
      <c r="B18" s="232" t="s">
        <v>30</v>
      </c>
      <c r="C18" s="228"/>
      <c r="D18" s="228"/>
      <c r="E18" s="226"/>
      <c r="F18" s="230"/>
      <c r="G18" s="214"/>
    </row>
    <row r="19" spans="1:7" ht="15.75">
      <c r="A19" s="228"/>
      <c r="B19" s="232"/>
      <c r="C19" s="228"/>
      <c r="D19" s="228"/>
      <c r="E19" s="226"/>
      <c r="F19" s="230"/>
      <c r="G19" s="214" t="s">
        <v>98</v>
      </c>
    </row>
    <row r="20" spans="1:7" ht="14.1" customHeight="1">
      <c r="A20" s="228" t="s">
        <v>15</v>
      </c>
      <c r="B20" s="231" t="s">
        <v>328</v>
      </c>
      <c r="C20" s="228">
        <v>10</v>
      </c>
      <c r="D20" s="228" t="s">
        <v>269</v>
      </c>
      <c r="E20" s="226"/>
      <c r="F20" s="230">
        <f>(C20*E20)</f>
        <v>0</v>
      </c>
      <c r="G20" s="214"/>
    </row>
    <row r="21" spans="1:7" ht="15.75">
      <c r="A21" s="228"/>
      <c r="B21" s="233"/>
      <c r="C21" s="228"/>
      <c r="D21" s="228"/>
      <c r="E21" s="226"/>
      <c r="F21" s="230"/>
      <c r="G21" s="214"/>
    </row>
    <row r="22" spans="1:7" ht="14.1" customHeight="1">
      <c r="A22" s="228" t="s">
        <v>264</v>
      </c>
      <c r="B22" s="231" t="s">
        <v>343</v>
      </c>
      <c r="C22" s="228">
        <v>1.45</v>
      </c>
      <c r="D22" s="228" t="s">
        <v>269</v>
      </c>
      <c r="E22" s="226"/>
      <c r="F22" s="230">
        <f>(C22*E22)</f>
        <v>0</v>
      </c>
      <c r="G22" s="214"/>
    </row>
    <row r="23" spans="1:7" ht="15.75">
      <c r="A23" s="228"/>
      <c r="B23" s="233" t="s">
        <v>98</v>
      </c>
      <c r="C23" s="228"/>
      <c r="D23" s="228"/>
      <c r="E23" s="226"/>
      <c r="F23" s="230"/>
      <c r="G23" s="214"/>
    </row>
    <row r="24" spans="1:7" ht="18">
      <c r="A24" s="228" t="s">
        <v>265</v>
      </c>
      <c r="B24" s="233" t="s">
        <v>266</v>
      </c>
      <c r="C24" s="228">
        <v>6.3</v>
      </c>
      <c r="D24" s="228" t="s">
        <v>269</v>
      </c>
      <c r="E24" s="226"/>
      <c r="F24" s="230">
        <f>(C24*E24)</f>
        <v>0</v>
      </c>
      <c r="G24" s="214"/>
    </row>
    <row r="25" spans="1:7" ht="15.75">
      <c r="A25" s="228"/>
      <c r="B25" s="233"/>
      <c r="C25" s="228"/>
      <c r="D25" s="228"/>
      <c r="E25" s="226"/>
      <c r="F25" s="230"/>
      <c r="G25" s="214"/>
    </row>
    <row r="26" spans="1:7" ht="15.75">
      <c r="A26" s="235"/>
      <c r="B26" s="232" t="s">
        <v>31</v>
      </c>
      <c r="C26" s="228"/>
      <c r="D26" s="228"/>
      <c r="E26" s="226"/>
      <c r="F26" s="230"/>
      <c r="G26" s="214"/>
    </row>
    <row r="27" spans="1:7" ht="15.75">
      <c r="A27" s="235"/>
      <c r="B27" s="236" t="s">
        <v>32</v>
      </c>
      <c r="C27" s="224"/>
      <c r="D27" s="224"/>
      <c r="E27" s="226"/>
      <c r="F27" s="227"/>
      <c r="G27" s="214"/>
    </row>
    <row r="28" spans="1:7" ht="15.75">
      <c r="A28" s="235"/>
      <c r="B28" s="236" t="s">
        <v>33</v>
      </c>
      <c r="C28" s="228"/>
      <c r="D28" s="228"/>
      <c r="E28" s="226"/>
      <c r="F28" s="230"/>
      <c r="G28" s="214"/>
    </row>
    <row r="29" spans="1:7" ht="17.45" customHeight="1">
      <c r="A29" s="228" t="s">
        <v>46</v>
      </c>
      <c r="B29" s="231" t="s">
        <v>344</v>
      </c>
      <c r="C29" s="228"/>
      <c r="D29" s="228"/>
      <c r="E29" s="226"/>
      <c r="F29" s="230"/>
      <c r="G29" s="214"/>
    </row>
    <row r="30" spans="1:7" ht="18">
      <c r="A30" s="235"/>
      <c r="B30" s="233" t="s">
        <v>35</v>
      </c>
      <c r="C30" s="228">
        <v>145</v>
      </c>
      <c r="D30" s="228" t="s">
        <v>270</v>
      </c>
      <c r="E30" s="226"/>
      <c r="F30" s="230">
        <f>(C30*E30)</f>
        <v>0</v>
      </c>
      <c r="G30" s="214"/>
    </row>
    <row r="31" spans="1:7" ht="15.75">
      <c r="A31" s="224"/>
      <c r="B31" s="227"/>
      <c r="C31" s="224"/>
      <c r="D31" s="224"/>
      <c r="E31" s="226"/>
      <c r="F31" s="227"/>
      <c r="G31" s="214"/>
    </row>
    <row r="32" spans="1:7" ht="15.75">
      <c r="A32" s="228"/>
      <c r="B32" s="232" t="s">
        <v>261</v>
      </c>
      <c r="C32" s="228"/>
      <c r="D32" s="228"/>
      <c r="E32" s="226"/>
      <c r="F32" s="230"/>
      <c r="G32" s="214"/>
    </row>
    <row r="33" spans="1:7" ht="15.75">
      <c r="A33" s="228"/>
      <c r="B33" s="236" t="s">
        <v>331</v>
      </c>
      <c r="C33" s="228"/>
      <c r="D33" s="228"/>
      <c r="E33" s="226"/>
      <c r="F33" s="230"/>
      <c r="G33" s="214"/>
    </row>
    <row r="34" spans="1:7" ht="15.75">
      <c r="A34" s="228"/>
      <c r="B34" s="233" t="s">
        <v>267</v>
      </c>
      <c r="C34" s="228">
        <v>34.04</v>
      </c>
      <c r="D34" s="228" t="s">
        <v>24</v>
      </c>
      <c r="E34" s="226"/>
      <c r="F34" s="230">
        <f>(C34*E34)</f>
        <v>0</v>
      </c>
      <c r="G34" s="214"/>
    </row>
    <row r="35" spans="1:7" ht="16.5" thickBot="1">
      <c r="A35" s="228"/>
      <c r="B35" s="233"/>
      <c r="C35" s="228"/>
      <c r="D35" s="228"/>
      <c r="E35" s="226"/>
      <c r="F35" s="230">
        <f>(C35*E35)</f>
        <v>0</v>
      </c>
      <c r="G35" s="214"/>
    </row>
    <row r="36" spans="1:7" ht="16.5" thickBot="1">
      <c r="A36" s="237"/>
      <c r="B36" s="238" t="s">
        <v>44</v>
      </c>
      <c r="C36" s="237"/>
      <c r="D36" s="237"/>
      <c r="E36" s="239"/>
      <c r="F36" s="240">
        <f>SUM(F3:F35)</f>
        <v>0</v>
      </c>
      <c r="G36" s="215"/>
    </row>
    <row r="37" spans="1:7" ht="15.75">
      <c r="A37" s="241"/>
      <c r="B37" s="234" t="s">
        <v>221</v>
      </c>
      <c r="C37" s="241"/>
      <c r="D37" s="241"/>
      <c r="E37" s="226"/>
      <c r="F37" s="242"/>
      <c r="G37" s="216"/>
    </row>
    <row r="38" spans="1:7" ht="47.25">
      <c r="A38" s="228" t="s">
        <v>8</v>
      </c>
      <c r="B38" s="231" t="s">
        <v>222</v>
      </c>
      <c r="C38" s="228">
        <v>8</v>
      </c>
      <c r="D38" s="228" t="s">
        <v>63</v>
      </c>
      <c r="E38" s="226"/>
      <c r="F38" s="230">
        <f>E38*C38</f>
        <v>0</v>
      </c>
      <c r="G38" s="214"/>
    </row>
    <row r="39" spans="1:7" ht="15.75">
      <c r="A39" s="228"/>
      <c r="B39" s="233"/>
      <c r="C39" s="228"/>
      <c r="D39" s="228"/>
      <c r="E39" s="226"/>
      <c r="F39" s="230"/>
      <c r="G39" s="214"/>
    </row>
    <row r="40" spans="1:7" ht="42" customHeight="1">
      <c r="A40" s="228" t="s">
        <v>10</v>
      </c>
      <c r="B40" s="231" t="s">
        <v>223</v>
      </c>
      <c r="C40" s="228">
        <v>2</v>
      </c>
      <c r="D40" s="228" t="s">
        <v>63</v>
      </c>
      <c r="E40" s="226"/>
      <c r="F40" s="230">
        <f>E40*C40</f>
        <v>0</v>
      </c>
      <c r="G40" s="214"/>
    </row>
    <row r="41" spans="1:7" ht="15.75">
      <c r="A41" s="228"/>
      <c r="B41" s="231"/>
      <c r="C41" s="228"/>
      <c r="D41" s="228"/>
      <c r="E41" s="226"/>
      <c r="F41" s="230"/>
      <c r="G41" s="214"/>
    </row>
    <row r="42" spans="1:7" ht="41.1" customHeight="1">
      <c r="A42" s="228"/>
      <c r="B42" s="243" t="s">
        <v>224</v>
      </c>
      <c r="C42" s="228"/>
      <c r="D42" s="228"/>
      <c r="E42" s="226"/>
      <c r="F42" s="230"/>
      <c r="G42" s="214"/>
    </row>
    <row r="43" spans="1:7" ht="46.15" customHeight="1">
      <c r="A43" s="228" t="s">
        <v>12</v>
      </c>
      <c r="B43" s="231" t="s">
        <v>333</v>
      </c>
      <c r="C43" s="228">
        <v>60</v>
      </c>
      <c r="D43" s="228" t="s">
        <v>225</v>
      </c>
      <c r="E43" s="226"/>
      <c r="F43" s="230">
        <f>E43*C43</f>
        <v>0</v>
      </c>
      <c r="G43" s="214"/>
    </row>
    <row r="44" spans="1:7" ht="15.75">
      <c r="A44" s="224"/>
      <c r="B44" s="227"/>
      <c r="C44" s="224"/>
      <c r="D44" s="224"/>
      <c r="E44" s="226"/>
      <c r="F44" s="227"/>
      <c r="G44" s="214"/>
    </row>
    <row r="45" spans="1:7" ht="33.6" customHeight="1">
      <c r="A45" s="228"/>
      <c r="B45" s="243" t="s">
        <v>226</v>
      </c>
      <c r="C45" s="228"/>
      <c r="D45" s="228"/>
      <c r="E45" s="226"/>
      <c r="F45" s="230"/>
      <c r="G45" s="214"/>
    </row>
    <row r="46" spans="1:7" ht="50.45" customHeight="1">
      <c r="A46" s="228" t="s">
        <v>13</v>
      </c>
      <c r="B46" s="231" t="s">
        <v>334</v>
      </c>
      <c r="C46" s="228">
        <v>110</v>
      </c>
      <c r="D46" s="228" t="s">
        <v>225</v>
      </c>
      <c r="E46" s="226"/>
      <c r="F46" s="230">
        <f>E46*C46</f>
        <v>0</v>
      </c>
      <c r="G46" s="214"/>
    </row>
    <row r="47" spans="1:7" ht="17.100000000000001" customHeight="1">
      <c r="A47" s="224"/>
      <c r="B47" s="227"/>
      <c r="C47" s="224"/>
      <c r="D47" s="224"/>
      <c r="E47" s="226"/>
      <c r="F47" s="227"/>
      <c r="G47" s="214"/>
    </row>
    <row r="48" spans="1:7" ht="47.25">
      <c r="A48" s="228" t="s">
        <v>15</v>
      </c>
      <c r="B48" s="231" t="s">
        <v>332</v>
      </c>
      <c r="C48" s="228">
        <v>55</v>
      </c>
      <c r="D48" s="228" t="s">
        <v>225</v>
      </c>
      <c r="E48" s="226"/>
      <c r="F48" s="230">
        <f>E48*C48</f>
        <v>0</v>
      </c>
      <c r="G48" s="214"/>
    </row>
    <row r="49" spans="1:7" ht="15.75">
      <c r="A49" s="224"/>
      <c r="B49" s="227"/>
      <c r="C49" s="224"/>
      <c r="D49" s="224"/>
      <c r="E49" s="226"/>
      <c r="F49" s="227"/>
      <c r="G49" s="214"/>
    </row>
    <row r="50" spans="1:7" ht="15.75">
      <c r="A50" s="224"/>
      <c r="B50" s="244"/>
      <c r="C50" s="224"/>
      <c r="D50" s="224"/>
      <c r="E50" s="226"/>
      <c r="F50" s="245"/>
      <c r="G50" s="214"/>
    </row>
    <row r="51" spans="1:7" ht="15.75">
      <c r="A51" s="224"/>
      <c r="B51" s="244"/>
      <c r="C51" s="224"/>
      <c r="D51" s="224"/>
      <c r="E51" s="226"/>
      <c r="F51" s="245"/>
      <c r="G51" s="214"/>
    </row>
    <row r="52" spans="1:7" ht="1.5" customHeight="1" thickBot="1">
      <c r="A52" s="224"/>
      <c r="B52" s="244"/>
      <c r="C52" s="224"/>
      <c r="D52" s="224"/>
      <c r="E52" s="226"/>
      <c r="F52" s="245"/>
      <c r="G52" s="214"/>
    </row>
    <row r="53" spans="1:7" ht="16.5" hidden="1" thickBot="1">
      <c r="A53" s="224"/>
      <c r="B53" s="244"/>
      <c r="C53" s="224"/>
      <c r="D53" s="224"/>
      <c r="E53" s="226"/>
      <c r="F53" s="245"/>
      <c r="G53" s="214"/>
    </row>
    <row r="54" spans="1:7" ht="16.5" hidden="1" thickBot="1">
      <c r="A54" s="224"/>
      <c r="B54" s="244"/>
      <c r="C54" s="224"/>
      <c r="D54" s="224"/>
      <c r="E54" s="226"/>
      <c r="F54" s="245"/>
      <c r="G54" s="214"/>
    </row>
    <row r="55" spans="1:7" ht="16.5" hidden="1" thickBot="1">
      <c r="A55" s="224"/>
      <c r="B55" s="244"/>
      <c r="C55" s="224"/>
      <c r="D55" s="224"/>
      <c r="E55" s="226"/>
      <c r="F55" s="245"/>
      <c r="G55" s="214"/>
    </row>
    <row r="56" spans="1:7" ht="16.5" hidden="1" thickBot="1">
      <c r="A56" s="224"/>
      <c r="B56" s="244"/>
      <c r="C56" s="224"/>
      <c r="D56" s="224"/>
      <c r="E56" s="226"/>
      <c r="F56" s="245"/>
      <c r="G56" s="214"/>
    </row>
    <row r="57" spans="1:7" ht="16.5" hidden="1" thickBot="1">
      <c r="A57" s="224"/>
      <c r="B57" s="244"/>
      <c r="C57" s="224"/>
      <c r="D57" s="224"/>
      <c r="E57" s="226"/>
      <c r="F57" s="245"/>
      <c r="G57" s="214"/>
    </row>
    <row r="58" spans="1:7" ht="16.5" hidden="1" thickBot="1">
      <c r="A58" s="224"/>
      <c r="B58" s="244"/>
      <c r="C58" s="224"/>
      <c r="D58" s="224"/>
      <c r="E58" s="226"/>
      <c r="F58" s="245"/>
      <c r="G58" s="214"/>
    </row>
    <row r="59" spans="1:7" ht="17.25" thickTop="1" thickBot="1">
      <c r="A59" s="246"/>
      <c r="B59" s="247" t="s">
        <v>227</v>
      </c>
      <c r="C59" s="248"/>
      <c r="D59" s="248"/>
      <c r="E59" s="249"/>
      <c r="F59" s="250">
        <f>SUM(F38:F58)</f>
        <v>0</v>
      </c>
      <c r="G59" s="214"/>
    </row>
    <row r="60" spans="1:7" ht="16.5" thickTop="1">
      <c r="A60" s="228"/>
      <c r="B60" s="232" t="s">
        <v>48</v>
      </c>
      <c r="C60" s="228"/>
      <c r="D60" s="228"/>
      <c r="E60" s="251"/>
      <c r="F60" s="230"/>
      <c r="G60" s="214"/>
    </row>
    <row r="61" spans="1:7" ht="15.75">
      <c r="A61" s="241"/>
      <c r="B61" s="234" t="s">
        <v>221</v>
      </c>
      <c r="C61" s="241"/>
      <c r="D61" s="241"/>
      <c r="E61" s="252"/>
      <c r="F61" s="242"/>
      <c r="G61" s="216"/>
    </row>
    <row r="62" spans="1:7" ht="30" customHeight="1">
      <c r="A62" s="228"/>
      <c r="B62" s="243" t="s">
        <v>228</v>
      </c>
      <c r="C62" s="228"/>
      <c r="D62" s="228"/>
      <c r="E62" s="251"/>
      <c r="F62" s="230"/>
      <c r="G62" s="214"/>
    </row>
    <row r="63" spans="1:7" ht="36" customHeight="1">
      <c r="A63" s="228" t="s">
        <v>8</v>
      </c>
      <c r="B63" s="231" t="s">
        <v>229</v>
      </c>
      <c r="C63" s="228">
        <v>320</v>
      </c>
      <c r="D63" s="228" t="s">
        <v>225</v>
      </c>
      <c r="E63" s="251"/>
      <c r="F63" s="230">
        <f>E63*C63</f>
        <v>0</v>
      </c>
      <c r="G63" s="214"/>
    </row>
    <row r="64" spans="1:7" ht="15.75">
      <c r="A64" s="224"/>
      <c r="B64" s="227"/>
      <c r="C64" s="224"/>
      <c r="D64" s="224"/>
      <c r="E64" s="226"/>
      <c r="F64" s="227"/>
      <c r="G64" s="214"/>
    </row>
    <row r="65" spans="1:7" ht="24" customHeight="1">
      <c r="A65" s="228"/>
      <c r="B65" s="243" t="s">
        <v>230</v>
      </c>
      <c r="C65" s="228"/>
      <c r="D65" s="228"/>
      <c r="E65" s="251"/>
      <c r="F65" s="230"/>
      <c r="G65" s="214"/>
    </row>
    <row r="66" spans="1:7" ht="15.75">
      <c r="A66" s="228"/>
      <c r="B66" s="243"/>
      <c r="C66" s="228"/>
      <c r="D66" s="228"/>
      <c r="E66" s="251"/>
      <c r="F66" s="230"/>
      <c r="G66" s="214"/>
    </row>
    <row r="67" spans="1:7" ht="47.25">
      <c r="A67" s="228" t="s">
        <v>10</v>
      </c>
      <c r="B67" s="231" t="s">
        <v>335</v>
      </c>
      <c r="C67" s="228">
        <v>249</v>
      </c>
      <c r="D67" s="228" t="s">
        <v>36</v>
      </c>
      <c r="E67" s="251"/>
      <c r="F67" s="230">
        <f>E67*C67</f>
        <v>0</v>
      </c>
      <c r="G67" s="214"/>
    </row>
    <row r="68" spans="1:7" ht="15.75">
      <c r="A68" s="228"/>
      <c r="B68" s="232"/>
      <c r="C68" s="228"/>
      <c r="D68" s="228"/>
      <c r="E68" s="251"/>
      <c r="F68" s="230"/>
      <c r="G68" s="214"/>
    </row>
    <row r="69" spans="1:7" ht="26.1" customHeight="1">
      <c r="A69" s="228"/>
      <c r="B69" s="243" t="s">
        <v>232</v>
      </c>
      <c r="C69" s="228"/>
      <c r="D69" s="228"/>
      <c r="E69" s="251"/>
      <c r="F69" s="230"/>
      <c r="G69" s="214"/>
    </row>
    <row r="70" spans="1:7" ht="15" customHeight="1">
      <c r="A70" s="228" t="s">
        <v>11</v>
      </c>
      <c r="B70" s="231" t="s">
        <v>231</v>
      </c>
      <c r="C70" s="228">
        <v>193</v>
      </c>
      <c r="D70" s="228" t="s">
        <v>36</v>
      </c>
      <c r="E70" s="251"/>
      <c r="F70" s="230">
        <f>E70*C70</f>
        <v>0</v>
      </c>
      <c r="G70" s="214"/>
    </row>
    <row r="71" spans="1:7" ht="15.75">
      <c r="A71" s="228"/>
      <c r="B71" s="231"/>
      <c r="C71" s="228"/>
      <c r="D71" s="228"/>
      <c r="E71" s="251"/>
      <c r="F71" s="230"/>
      <c r="G71" s="214"/>
    </row>
    <row r="72" spans="1:7" ht="14.45" customHeight="1">
      <c r="A72" s="228"/>
      <c r="B72" s="243" t="s">
        <v>336</v>
      </c>
      <c r="C72" s="228"/>
      <c r="D72" s="228"/>
      <c r="E72" s="251"/>
      <c r="F72" s="230"/>
      <c r="G72" s="214"/>
    </row>
    <row r="73" spans="1:7" ht="17.45" customHeight="1">
      <c r="A73" s="228" t="s">
        <v>12</v>
      </c>
      <c r="B73" s="231" t="s">
        <v>335</v>
      </c>
      <c r="C73" s="228">
        <v>193</v>
      </c>
      <c r="D73" s="228" t="s">
        <v>36</v>
      </c>
      <c r="E73" s="251"/>
      <c r="F73" s="230">
        <f>E73*C73</f>
        <v>0</v>
      </c>
      <c r="G73" s="214"/>
    </row>
    <row r="74" spans="1:7" ht="15.75">
      <c r="A74" s="228"/>
      <c r="B74" s="233"/>
      <c r="C74" s="228"/>
      <c r="D74" s="228"/>
      <c r="E74" s="251"/>
      <c r="F74" s="230"/>
      <c r="G74" s="214"/>
    </row>
    <row r="75" spans="1:7" ht="27" customHeight="1">
      <c r="A75" s="228"/>
      <c r="B75" s="243" t="s">
        <v>233</v>
      </c>
      <c r="C75" s="228"/>
      <c r="D75" s="228"/>
      <c r="E75" s="251"/>
      <c r="F75" s="230"/>
      <c r="G75" s="214"/>
    </row>
    <row r="76" spans="1:7" ht="47.25">
      <c r="A76" s="228" t="s">
        <v>13</v>
      </c>
      <c r="B76" s="231" t="s">
        <v>231</v>
      </c>
      <c r="C76" s="228">
        <v>83</v>
      </c>
      <c r="D76" s="228" t="s">
        <v>36</v>
      </c>
      <c r="E76" s="251"/>
      <c r="F76" s="230">
        <f>E76*C76</f>
        <v>0</v>
      </c>
      <c r="G76" s="214"/>
    </row>
    <row r="77" spans="1:7" ht="15.75">
      <c r="A77" s="228"/>
      <c r="B77" s="232"/>
      <c r="C77" s="228"/>
      <c r="D77" s="228"/>
      <c r="E77" s="251"/>
      <c r="F77" s="230"/>
      <c r="G77" s="214"/>
    </row>
    <row r="78" spans="1:7" ht="47.25">
      <c r="A78" s="228" t="s">
        <v>15</v>
      </c>
      <c r="B78" s="231" t="s">
        <v>234</v>
      </c>
      <c r="C78" s="228">
        <v>8</v>
      </c>
      <c r="D78" s="228" t="s">
        <v>63</v>
      </c>
      <c r="E78" s="251"/>
      <c r="F78" s="230">
        <f>E78*C78</f>
        <v>0</v>
      </c>
      <c r="G78" s="214"/>
    </row>
    <row r="79" spans="1:7" ht="15.75">
      <c r="A79" s="228"/>
      <c r="B79" s="233"/>
      <c r="C79" s="228"/>
      <c r="D79" s="228"/>
      <c r="E79" s="251"/>
      <c r="F79" s="230"/>
      <c r="G79" s="214"/>
    </row>
    <row r="80" spans="1:7" ht="35.1" customHeight="1">
      <c r="A80" s="228" t="s">
        <v>18</v>
      </c>
      <c r="B80" s="231" t="s">
        <v>235</v>
      </c>
      <c r="C80" s="228">
        <v>2</v>
      </c>
      <c r="D80" s="228" t="s">
        <v>63</v>
      </c>
      <c r="E80" s="251"/>
      <c r="F80" s="230">
        <f>E80*C80</f>
        <v>0</v>
      </c>
      <c r="G80" s="214"/>
    </row>
    <row r="81" spans="1:7" ht="15.75">
      <c r="A81" s="228"/>
      <c r="B81" s="233" t="s">
        <v>236</v>
      </c>
      <c r="C81" s="228"/>
      <c r="D81" s="228"/>
      <c r="E81" s="251"/>
      <c r="F81" s="230"/>
      <c r="G81" s="214"/>
    </row>
    <row r="82" spans="1:7" ht="34.5" customHeight="1">
      <c r="A82" s="228"/>
      <c r="B82" s="233"/>
      <c r="C82" s="228"/>
      <c r="D82" s="228"/>
      <c r="E82" s="251"/>
      <c r="F82" s="230"/>
      <c r="G82" s="214"/>
    </row>
    <row r="83" spans="1:7" ht="42.75" customHeight="1" thickBot="1">
      <c r="A83" s="224" t="s">
        <v>45</v>
      </c>
      <c r="B83" s="229" t="s">
        <v>337</v>
      </c>
      <c r="C83" s="224">
        <v>279</v>
      </c>
      <c r="D83" s="224" t="s">
        <v>34</v>
      </c>
      <c r="E83" s="251"/>
      <c r="F83" s="230">
        <f>E83*C83</f>
        <v>0</v>
      </c>
      <c r="G83" s="214"/>
    </row>
    <row r="84" spans="1:7" ht="29.45" customHeight="1" thickTop="1" thickBot="1">
      <c r="A84" s="246"/>
      <c r="B84" s="247" t="s">
        <v>227</v>
      </c>
      <c r="C84" s="248"/>
      <c r="D84" s="248"/>
      <c r="E84" s="249"/>
      <c r="F84" s="250">
        <f>SUM(F62:F83)</f>
        <v>0</v>
      </c>
      <c r="G84" s="214"/>
    </row>
    <row r="85" spans="1:7" ht="50.25" customHeight="1" thickTop="1">
      <c r="A85" s="224" t="s">
        <v>8</v>
      </c>
      <c r="B85" s="229" t="s">
        <v>324</v>
      </c>
      <c r="C85" s="228"/>
      <c r="D85" s="228"/>
      <c r="E85" s="251"/>
      <c r="F85" s="230"/>
      <c r="G85" s="214"/>
    </row>
    <row r="86" spans="1:7" ht="15.75">
      <c r="A86" s="224"/>
      <c r="B86" s="227"/>
      <c r="C86" s="224"/>
      <c r="D86" s="224"/>
      <c r="E86" s="226"/>
      <c r="F86" s="227"/>
      <c r="G86" s="214"/>
    </row>
    <row r="87" spans="1:7" ht="15.75">
      <c r="A87" s="228"/>
      <c r="B87" s="232" t="s">
        <v>50</v>
      </c>
      <c r="C87" s="228"/>
      <c r="D87" s="228"/>
      <c r="E87" s="251"/>
      <c r="F87" s="230"/>
      <c r="G87" s="214"/>
    </row>
    <row r="88" spans="1:7" ht="15.75">
      <c r="A88" s="228"/>
      <c r="B88" s="233"/>
      <c r="C88" s="228"/>
      <c r="D88" s="228"/>
      <c r="E88" s="251"/>
      <c r="F88" s="230"/>
      <c r="G88" s="214"/>
    </row>
    <row r="89" spans="1:7" ht="15.75">
      <c r="A89" s="253"/>
      <c r="B89" s="232" t="s">
        <v>237</v>
      </c>
      <c r="C89" s="253"/>
      <c r="D89" s="253"/>
      <c r="E89" s="251"/>
      <c r="F89" s="254"/>
      <c r="G89" s="214"/>
    </row>
    <row r="90" spans="1:7" ht="15.75">
      <c r="A90" s="253"/>
      <c r="B90" s="255"/>
      <c r="C90" s="253"/>
      <c r="D90" s="253"/>
      <c r="E90" s="251"/>
      <c r="F90" s="254"/>
      <c r="G90" s="214"/>
    </row>
    <row r="91" spans="1:7" ht="47.25">
      <c r="A91" s="228"/>
      <c r="B91" s="231" t="s">
        <v>51</v>
      </c>
      <c r="C91" s="228"/>
      <c r="D91" s="228"/>
      <c r="E91" s="251"/>
      <c r="F91" s="230"/>
      <c r="G91" s="214"/>
    </row>
    <row r="92" spans="1:7" ht="39" customHeight="1">
      <c r="A92" s="228" t="s">
        <v>10</v>
      </c>
      <c r="B92" s="231" t="s">
        <v>271</v>
      </c>
      <c r="C92" s="228">
        <v>185</v>
      </c>
      <c r="D92" s="228" t="s">
        <v>270</v>
      </c>
      <c r="E92" s="251"/>
      <c r="F92" s="230"/>
      <c r="G92" s="214"/>
    </row>
    <row r="93" spans="1:7" ht="15.75">
      <c r="A93" s="228"/>
      <c r="B93" s="231"/>
      <c r="C93" s="228"/>
      <c r="D93" s="228"/>
      <c r="E93" s="251"/>
      <c r="F93" s="230"/>
      <c r="G93" s="214"/>
    </row>
    <row r="94" spans="1:7" ht="15.75">
      <c r="A94" s="228" t="s">
        <v>11</v>
      </c>
      <c r="B94" s="233" t="s">
        <v>238</v>
      </c>
      <c r="C94" s="228">
        <v>22</v>
      </c>
      <c r="D94" s="228" t="s">
        <v>239</v>
      </c>
      <c r="E94" s="251"/>
      <c r="F94" s="230">
        <f>(C94*E94)</f>
        <v>0</v>
      </c>
      <c r="G94" s="214"/>
    </row>
    <row r="95" spans="1:7" ht="15.75">
      <c r="A95" s="228"/>
      <c r="B95" s="233"/>
      <c r="C95" s="228"/>
      <c r="D95" s="228"/>
      <c r="E95" s="251"/>
      <c r="F95" s="230"/>
      <c r="G95" s="214"/>
    </row>
    <row r="96" spans="1:7" ht="15.75">
      <c r="A96" s="228" t="s">
        <v>12</v>
      </c>
      <c r="B96" s="233" t="s">
        <v>240</v>
      </c>
      <c r="C96" s="228">
        <v>22</v>
      </c>
      <c r="D96" s="228" t="s">
        <v>34</v>
      </c>
      <c r="E96" s="251"/>
      <c r="F96" s="230">
        <f>E96*C96</f>
        <v>0</v>
      </c>
      <c r="G96" s="214"/>
    </row>
    <row r="97" spans="1:7" ht="15.75">
      <c r="A97" s="228"/>
      <c r="B97" s="231"/>
      <c r="C97" s="228"/>
      <c r="D97" s="228"/>
      <c r="E97" s="251"/>
      <c r="F97" s="230"/>
      <c r="G97" s="214"/>
    </row>
    <row r="98" spans="1:7" ht="15.75">
      <c r="A98" s="228" t="s">
        <v>13</v>
      </c>
      <c r="B98" s="233" t="s">
        <v>241</v>
      </c>
      <c r="C98" s="228">
        <v>0</v>
      </c>
      <c r="D98" s="228" t="s">
        <v>82</v>
      </c>
      <c r="E98" s="251"/>
      <c r="F98" s="230">
        <f>E98*C98</f>
        <v>0</v>
      </c>
      <c r="G98" s="214"/>
    </row>
    <row r="99" spans="1:7" ht="15.75">
      <c r="A99" s="224"/>
      <c r="B99" s="227"/>
      <c r="C99" s="224"/>
      <c r="D99" s="224"/>
      <c r="E99" s="226"/>
      <c r="F99" s="227"/>
      <c r="G99" s="214"/>
    </row>
    <row r="100" spans="1:7" ht="25.5" customHeight="1">
      <c r="A100" s="228" t="s">
        <v>15</v>
      </c>
      <c r="B100" s="231" t="s">
        <v>242</v>
      </c>
      <c r="C100" s="228">
        <v>0</v>
      </c>
      <c r="D100" s="228" t="s">
        <v>82</v>
      </c>
      <c r="E100" s="251"/>
      <c r="F100" s="230">
        <f>E100*C100</f>
        <v>0</v>
      </c>
      <c r="G100" s="214"/>
    </row>
    <row r="101" spans="1:7" ht="15.75">
      <c r="A101" s="228"/>
      <c r="B101" s="231"/>
      <c r="C101" s="228"/>
      <c r="D101" s="228"/>
      <c r="E101" s="251"/>
      <c r="F101" s="230"/>
      <c r="G101" s="214"/>
    </row>
    <row r="102" spans="1:7" ht="15.75">
      <c r="A102" s="224"/>
      <c r="B102" s="227"/>
      <c r="C102" s="224"/>
      <c r="D102" s="224"/>
      <c r="E102" s="226"/>
      <c r="F102" s="227"/>
      <c r="G102" s="214"/>
    </row>
    <row r="103" spans="1:7" ht="35.1" customHeight="1">
      <c r="A103" s="224" t="s">
        <v>45</v>
      </c>
      <c r="B103" s="244" t="s">
        <v>243</v>
      </c>
      <c r="C103" s="224"/>
      <c r="D103" s="224" t="s">
        <v>244</v>
      </c>
      <c r="E103" s="226"/>
      <c r="F103" s="256"/>
      <c r="G103" s="214"/>
    </row>
    <row r="104" spans="1:7" ht="35.1" customHeight="1">
      <c r="A104" s="224"/>
      <c r="B104" s="244"/>
      <c r="C104" s="224"/>
      <c r="D104" s="224"/>
      <c r="E104" s="226"/>
      <c r="F104" s="256"/>
      <c r="G104" s="214"/>
    </row>
    <row r="105" spans="1:7" ht="35.1" customHeight="1">
      <c r="A105" s="224" t="s">
        <v>18</v>
      </c>
      <c r="B105" s="244" t="s">
        <v>323</v>
      </c>
      <c r="C105" s="224"/>
      <c r="D105" s="224"/>
      <c r="E105" s="226"/>
      <c r="F105" s="256"/>
      <c r="G105" s="214"/>
    </row>
    <row r="106" spans="1:7" ht="35.1" customHeight="1">
      <c r="A106" s="224"/>
      <c r="B106" s="244"/>
      <c r="C106" s="224"/>
      <c r="D106" s="224"/>
      <c r="E106" s="226"/>
      <c r="F106" s="256"/>
      <c r="G106" s="214"/>
    </row>
    <row r="107" spans="1:7" ht="16.5" thickBot="1">
      <c r="A107" s="224"/>
      <c r="B107" s="227"/>
      <c r="C107" s="224"/>
      <c r="D107" s="224"/>
      <c r="E107" s="226"/>
      <c r="F107" s="227"/>
      <c r="G107" s="214"/>
    </row>
    <row r="108" spans="1:7" ht="17.25" thickTop="1" thickBot="1">
      <c r="A108" s="246"/>
      <c r="B108" s="247" t="s">
        <v>227</v>
      </c>
      <c r="C108" s="248"/>
      <c r="D108" s="248"/>
      <c r="E108" s="249"/>
      <c r="F108" s="250">
        <f>SUM(F85:F107)</f>
        <v>0</v>
      </c>
      <c r="G108" s="214"/>
    </row>
    <row r="109" spans="1:7" ht="16.5" thickTop="1">
      <c r="A109" s="224"/>
      <c r="B109" s="227"/>
      <c r="C109" s="224"/>
      <c r="D109" s="224"/>
      <c r="E109" s="226"/>
      <c r="F109" s="227"/>
      <c r="G109" s="214"/>
    </row>
    <row r="110" spans="1:7" ht="15.75">
      <c r="A110" s="228"/>
      <c r="B110" s="255" t="s">
        <v>42</v>
      </c>
      <c r="C110" s="228"/>
      <c r="D110" s="228"/>
      <c r="E110" s="251"/>
      <c r="F110" s="230"/>
      <c r="G110" s="214"/>
    </row>
    <row r="111" spans="1:7" ht="15.75">
      <c r="A111" s="228"/>
      <c r="B111" s="255"/>
      <c r="C111" s="228"/>
      <c r="D111" s="228"/>
      <c r="E111" s="251"/>
      <c r="F111" s="230"/>
      <c r="G111" s="214"/>
    </row>
    <row r="112" spans="1:7" ht="15.75">
      <c r="A112" s="228"/>
      <c r="B112" s="233" t="s">
        <v>43</v>
      </c>
      <c r="C112" s="228"/>
      <c r="D112" s="228"/>
      <c r="E112" s="251"/>
      <c r="F112" s="230">
        <f>F59</f>
        <v>0</v>
      </c>
      <c r="G112" s="214"/>
    </row>
    <row r="113" spans="1:7" ht="15.75">
      <c r="A113" s="228"/>
      <c r="B113" s="233"/>
      <c r="C113" s="228"/>
      <c r="D113" s="228"/>
      <c r="E113" s="251"/>
      <c r="F113" s="230"/>
      <c r="G113" s="214"/>
    </row>
    <row r="114" spans="1:7" ht="15.75">
      <c r="A114" s="228"/>
      <c r="B114" s="233" t="s">
        <v>245</v>
      </c>
      <c r="C114" s="228"/>
      <c r="D114" s="228"/>
      <c r="E114" s="251"/>
      <c r="F114" s="230">
        <f>F84</f>
        <v>0</v>
      </c>
      <c r="G114" s="214"/>
    </row>
    <row r="115" spans="1:7" ht="15.75">
      <c r="A115" s="228"/>
      <c r="B115" s="233"/>
      <c r="C115" s="228"/>
      <c r="D115" s="228"/>
      <c r="E115" s="251"/>
      <c r="F115" s="230"/>
      <c r="G115" s="214"/>
    </row>
    <row r="116" spans="1:7" ht="15.75">
      <c r="A116" s="228"/>
      <c r="B116" s="233" t="s">
        <v>246</v>
      </c>
      <c r="C116" s="228"/>
      <c r="D116" s="228"/>
      <c r="E116" s="251"/>
      <c r="F116" s="230">
        <f>F108</f>
        <v>0</v>
      </c>
      <c r="G116" s="214"/>
    </row>
    <row r="117" spans="1:7" ht="15.75">
      <c r="A117" s="228"/>
      <c r="B117" s="233"/>
      <c r="C117" s="228"/>
      <c r="D117" s="228"/>
      <c r="E117" s="251"/>
      <c r="F117" s="230"/>
      <c r="G117" s="214"/>
    </row>
    <row r="118" spans="1:7" ht="15.75">
      <c r="A118" s="224"/>
      <c r="B118" s="227"/>
      <c r="C118" s="224"/>
      <c r="D118" s="224"/>
      <c r="E118" s="226"/>
      <c r="F118" s="227"/>
      <c r="G118" s="214"/>
    </row>
    <row r="119" spans="1:7" ht="16.5" thickBot="1">
      <c r="A119" s="224"/>
      <c r="B119" s="227"/>
      <c r="C119" s="224"/>
      <c r="D119" s="224"/>
      <c r="E119" s="226"/>
      <c r="F119" s="227"/>
      <c r="G119" s="214"/>
    </row>
    <row r="120" spans="1:7" ht="17.25" thickTop="1" thickBot="1">
      <c r="A120" s="246"/>
      <c r="B120" s="247" t="s">
        <v>44</v>
      </c>
      <c r="C120" s="246"/>
      <c r="D120" s="246"/>
      <c r="E120" s="257"/>
      <c r="F120" s="250">
        <f>SUM(F111:F119)</f>
        <v>0</v>
      </c>
      <c r="G120" s="217"/>
    </row>
    <row r="121" spans="1:7" ht="16.5" thickTop="1">
      <c r="A121" s="224"/>
      <c r="B121" s="258" t="s">
        <v>247</v>
      </c>
      <c r="C121" s="224"/>
      <c r="D121" s="224"/>
      <c r="E121" s="259"/>
      <c r="F121" s="260"/>
      <c r="G121" s="218"/>
    </row>
    <row r="122" spans="1:7" ht="15.75">
      <c r="A122" s="224"/>
      <c r="B122" s="261"/>
      <c r="C122" s="224"/>
      <c r="D122" s="224"/>
      <c r="E122" s="259"/>
      <c r="F122" s="260"/>
      <c r="G122" s="218"/>
    </row>
    <row r="123" spans="1:7" ht="15.75">
      <c r="A123" s="224"/>
      <c r="B123" s="261" t="s">
        <v>325</v>
      </c>
      <c r="C123" s="224"/>
      <c r="D123" s="224"/>
      <c r="E123" s="263"/>
      <c r="F123" s="262"/>
      <c r="G123" s="218"/>
    </row>
    <row r="124" spans="1:7" ht="15.75">
      <c r="A124" s="224"/>
      <c r="B124" s="244"/>
      <c r="C124" s="224"/>
      <c r="D124" s="224"/>
      <c r="E124" s="263"/>
      <c r="F124" s="262"/>
      <c r="G124" s="218"/>
    </row>
    <row r="125" spans="1:7" ht="27" customHeight="1">
      <c r="A125" s="224" t="s">
        <v>8</v>
      </c>
      <c r="B125" s="244" t="s">
        <v>338</v>
      </c>
      <c r="C125" s="224">
        <v>6</v>
      </c>
      <c r="D125" s="224" t="s">
        <v>63</v>
      </c>
      <c r="E125" s="263"/>
      <c r="F125" s="262">
        <f>C125*E125</f>
        <v>0</v>
      </c>
      <c r="G125" s="218"/>
    </row>
    <row r="126" spans="1:7" ht="15.75">
      <c r="A126" s="224"/>
      <c r="B126" s="244"/>
      <c r="C126" s="224"/>
      <c r="D126" s="224"/>
      <c r="E126" s="263"/>
      <c r="F126" s="262"/>
      <c r="G126" s="218"/>
    </row>
    <row r="127" spans="1:7" ht="15.75">
      <c r="A127" s="224"/>
      <c r="B127" s="244"/>
      <c r="C127" s="224"/>
      <c r="D127" s="224"/>
      <c r="E127" s="263"/>
      <c r="F127" s="262"/>
      <c r="G127" s="218"/>
    </row>
    <row r="128" spans="1:7" ht="26.45" customHeight="1">
      <c r="A128" s="224" t="s">
        <v>10</v>
      </c>
      <c r="B128" s="244" t="s">
        <v>252</v>
      </c>
      <c r="C128" s="224"/>
      <c r="D128" s="224" t="s">
        <v>41</v>
      </c>
      <c r="E128" s="263"/>
      <c r="F128" s="262"/>
      <c r="G128" s="218"/>
    </row>
    <row r="129" spans="1:11" ht="15.75">
      <c r="A129" s="224"/>
      <c r="B129" s="244"/>
      <c r="C129" s="224"/>
      <c r="D129" s="224"/>
      <c r="E129" s="263"/>
      <c r="F129" s="262"/>
      <c r="G129" s="218"/>
    </row>
    <row r="130" spans="1:11" ht="15.75">
      <c r="A130" s="224"/>
      <c r="B130" s="244"/>
      <c r="C130" s="224"/>
      <c r="D130" s="224"/>
      <c r="E130" s="263"/>
      <c r="F130" s="262"/>
      <c r="G130" s="218"/>
    </row>
    <row r="131" spans="1:11" ht="15.75">
      <c r="A131" s="224"/>
      <c r="B131" s="244"/>
      <c r="C131" s="224"/>
      <c r="D131" s="224"/>
      <c r="E131" s="263"/>
      <c r="F131" s="262"/>
      <c r="G131" s="218"/>
    </row>
    <row r="132" spans="1:11" ht="15.75">
      <c r="A132" s="264"/>
      <c r="B132" s="265" t="s">
        <v>100</v>
      </c>
      <c r="C132" s="264"/>
      <c r="D132" s="264"/>
      <c r="E132" s="266"/>
      <c r="F132" s="267">
        <f>SUM(F122:F128)</f>
        <v>0</v>
      </c>
      <c r="G132" s="218"/>
    </row>
    <row r="133" spans="1:11" s="312" customFormat="1" ht="18.75" customHeight="1">
      <c r="A133" s="313"/>
      <c r="B133" s="314"/>
      <c r="C133" s="313"/>
      <c r="D133" s="313"/>
      <c r="E133" s="315"/>
      <c r="F133" s="316"/>
      <c r="G133" s="311"/>
      <c r="H133" s="311"/>
      <c r="I133" s="311"/>
      <c r="J133" s="311"/>
      <c r="K133" s="311"/>
    </row>
    <row r="134" spans="1:11" s="312" customFormat="1" ht="18.75" customHeight="1">
      <c r="A134" s="307"/>
      <c r="B134" s="314" t="s">
        <v>340</v>
      </c>
      <c r="C134" s="307"/>
      <c r="D134" s="307"/>
      <c r="E134" s="317"/>
      <c r="F134" s="318"/>
      <c r="G134" s="311"/>
      <c r="H134" s="311"/>
      <c r="I134" s="311"/>
      <c r="J134" s="311"/>
      <c r="K134" s="311"/>
    </row>
    <row r="135" spans="1:11" s="312" customFormat="1" ht="18.75" customHeight="1">
      <c r="A135" s="307"/>
      <c r="B135" s="314"/>
      <c r="C135" s="307"/>
      <c r="D135" s="307"/>
      <c r="E135" s="317"/>
      <c r="F135" s="318"/>
      <c r="G135" s="311"/>
      <c r="H135" s="311"/>
      <c r="I135" s="311"/>
      <c r="J135" s="311"/>
      <c r="K135" s="311"/>
    </row>
    <row r="136" spans="1:11" s="312" customFormat="1" ht="18.75" customHeight="1">
      <c r="A136" s="307" t="s">
        <v>8</v>
      </c>
      <c r="B136" s="308" t="s">
        <v>339</v>
      </c>
      <c r="C136" s="307"/>
      <c r="D136" s="307"/>
      <c r="E136" s="309"/>
      <c r="F136" s="310"/>
      <c r="G136" s="311"/>
      <c r="H136" s="311"/>
      <c r="I136" s="311"/>
      <c r="J136" s="311"/>
      <c r="K136" s="311"/>
    </row>
    <row r="137" spans="1:11" s="312" customFormat="1" ht="56.25">
      <c r="A137" s="319"/>
      <c r="B137" s="308" t="s">
        <v>341</v>
      </c>
      <c r="C137" s="307">
        <v>45</v>
      </c>
      <c r="D137" s="307" t="s">
        <v>34</v>
      </c>
      <c r="E137" s="309"/>
      <c r="F137" s="310">
        <f>C137*E137</f>
        <v>0</v>
      </c>
      <c r="G137" s="311"/>
      <c r="H137" s="311"/>
      <c r="I137" s="311"/>
      <c r="J137" s="311"/>
      <c r="K137" s="311"/>
    </row>
    <row r="138" spans="1:11" ht="15.75">
      <c r="A138" s="224"/>
      <c r="B138" s="227"/>
      <c r="C138" s="224"/>
      <c r="D138" s="224"/>
      <c r="E138" s="226"/>
      <c r="F138" s="227"/>
      <c r="G138" s="214"/>
    </row>
    <row r="139" spans="1:11" ht="15.75">
      <c r="A139" s="224"/>
      <c r="B139" s="268" t="s">
        <v>167</v>
      </c>
      <c r="C139" s="224"/>
      <c r="D139" s="224"/>
      <c r="E139" s="226"/>
      <c r="F139" s="227"/>
      <c r="G139" s="214"/>
    </row>
    <row r="140" spans="1:11" ht="15.75">
      <c r="A140" s="224"/>
      <c r="B140" s="227"/>
      <c r="C140" s="224"/>
      <c r="D140" s="224"/>
      <c r="E140" s="226"/>
      <c r="F140" s="227"/>
      <c r="G140" s="214"/>
    </row>
    <row r="141" spans="1:11" ht="15.75">
      <c r="A141" s="224"/>
      <c r="B141" s="227" t="s">
        <v>253</v>
      </c>
      <c r="C141" s="224"/>
      <c r="D141" s="224"/>
      <c r="E141" s="226"/>
      <c r="F141" s="245">
        <f>F36</f>
        <v>0</v>
      </c>
      <c r="G141" s="214"/>
    </row>
    <row r="142" spans="1:11" ht="15.75">
      <c r="A142" s="224"/>
      <c r="B142" s="227"/>
      <c r="C142" s="224"/>
      <c r="D142" s="224"/>
      <c r="E142" s="226"/>
      <c r="F142" s="227"/>
      <c r="G142" s="214"/>
    </row>
    <row r="143" spans="1:11" ht="15.75">
      <c r="A143" s="224"/>
      <c r="B143" s="227" t="s">
        <v>254</v>
      </c>
      <c r="C143" s="224"/>
      <c r="D143" s="224"/>
      <c r="E143" s="226"/>
      <c r="F143" s="245">
        <f>F120</f>
        <v>0</v>
      </c>
      <c r="G143" s="214"/>
    </row>
    <row r="144" spans="1:11" ht="15.75">
      <c r="A144" s="224"/>
      <c r="B144" s="227"/>
      <c r="C144" s="224"/>
      <c r="D144" s="224"/>
      <c r="E144" s="226"/>
      <c r="F144" s="227"/>
      <c r="G144" s="214"/>
    </row>
    <row r="145" spans="1:7" ht="15.75">
      <c r="A145" s="224"/>
      <c r="B145" s="227" t="s">
        <v>255</v>
      </c>
      <c r="C145" s="224"/>
      <c r="D145" s="224"/>
      <c r="E145" s="226"/>
      <c r="F145" s="262">
        <f>F132</f>
        <v>0</v>
      </c>
      <c r="G145" s="214"/>
    </row>
    <row r="146" spans="1:7" ht="15.75">
      <c r="A146" s="224"/>
      <c r="B146" s="227"/>
      <c r="C146" s="224"/>
      <c r="D146" s="224"/>
      <c r="E146" s="226"/>
      <c r="F146" s="227"/>
      <c r="G146" s="214"/>
    </row>
    <row r="147" spans="1:7" ht="15.75">
      <c r="A147" s="224"/>
      <c r="B147" s="227" t="s">
        <v>342</v>
      </c>
      <c r="C147" s="224"/>
      <c r="D147" s="224"/>
      <c r="E147" s="226"/>
      <c r="F147" s="227"/>
      <c r="G147" s="214"/>
    </row>
    <row r="148" spans="1:7" ht="15.75">
      <c r="A148" s="224"/>
      <c r="B148" s="227"/>
      <c r="C148" s="224"/>
      <c r="D148" s="224"/>
      <c r="E148" s="226"/>
      <c r="F148" s="227"/>
      <c r="G148" s="214"/>
    </row>
    <row r="149" spans="1:7" ht="16.5" thickBot="1">
      <c r="A149" s="224"/>
      <c r="B149" s="227"/>
      <c r="C149" s="224"/>
      <c r="D149" s="224"/>
      <c r="E149" s="226"/>
      <c r="F149" s="227"/>
      <c r="G149" s="214"/>
    </row>
    <row r="150" spans="1:7" ht="17.25" thickTop="1" thickBot="1">
      <c r="A150" s="269"/>
      <c r="B150" s="270" t="s">
        <v>256</v>
      </c>
      <c r="C150" s="269"/>
      <c r="D150" s="269"/>
      <c r="E150" s="271"/>
      <c r="F150" s="272"/>
      <c r="G150" s="219"/>
    </row>
    <row r="151" spans="1:7" ht="16.5" thickTop="1">
      <c r="A151" s="224"/>
      <c r="B151" s="227"/>
      <c r="C151" s="224"/>
      <c r="D151" s="224"/>
      <c r="E151" s="226"/>
      <c r="F151" s="227"/>
      <c r="G151" s="214"/>
    </row>
    <row r="152" spans="1:7" ht="15.75">
      <c r="A152" s="224"/>
      <c r="B152" s="227"/>
      <c r="C152" s="224"/>
      <c r="D152" s="224"/>
      <c r="E152" s="274"/>
      <c r="F152" s="273"/>
      <c r="G152" s="214"/>
    </row>
    <row r="153" spans="1:7" ht="15.75">
      <c r="A153" s="224"/>
      <c r="B153" s="227"/>
      <c r="C153" s="224"/>
      <c r="D153" s="224"/>
      <c r="E153" s="226"/>
      <c r="F153" s="227"/>
      <c r="G153" s="214"/>
    </row>
    <row r="154" spans="1:7" ht="15.75">
      <c r="A154" s="224"/>
      <c r="B154" s="227"/>
      <c r="C154" s="224"/>
      <c r="D154" s="224"/>
      <c r="E154" s="226"/>
      <c r="F154" s="227"/>
      <c r="G154" s="214"/>
    </row>
    <row r="155" spans="1:7" ht="15.75">
      <c r="A155" s="224"/>
      <c r="B155" s="227"/>
      <c r="C155" s="224"/>
      <c r="D155" s="224"/>
      <c r="E155" s="226"/>
      <c r="F155" s="227"/>
      <c r="G155" s="214"/>
    </row>
    <row r="156" spans="1:7" ht="15.75">
      <c r="A156" s="224"/>
      <c r="B156" s="227"/>
      <c r="C156" s="224"/>
      <c r="D156" s="224"/>
      <c r="E156" s="226"/>
      <c r="F156" s="227"/>
      <c r="G156" s="214"/>
    </row>
    <row r="157" spans="1:7" ht="15.75">
      <c r="A157" s="224"/>
      <c r="B157" s="227"/>
      <c r="C157" s="224"/>
      <c r="D157" s="224"/>
      <c r="E157" s="226"/>
      <c r="F157" s="227"/>
      <c r="G157" s="214"/>
    </row>
    <row r="158" spans="1:7" ht="15.75">
      <c r="A158" s="224"/>
      <c r="B158" s="227"/>
      <c r="C158" s="224"/>
      <c r="D158" s="224"/>
      <c r="E158" s="226"/>
      <c r="F158" s="227"/>
      <c r="G158" s="214"/>
    </row>
    <row r="159" spans="1:7" ht="15.75">
      <c r="A159" s="224"/>
      <c r="B159" s="227"/>
      <c r="C159" s="224"/>
      <c r="D159" s="224"/>
      <c r="E159" s="226"/>
      <c r="F159" s="227"/>
      <c r="G159" s="214"/>
    </row>
    <row r="160" spans="1:7" ht="15.75">
      <c r="A160" s="224"/>
      <c r="B160" s="227"/>
      <c r="C160" s="224"/>
      <c r="D160" s="224"/>
      <c r="E160" s="226"/>
      <c r="F160" s="227"/>
      <c r="G160" s="214"/>
    </row>
    <row r="161" spans="1:7" ht="15.75">
      <c r="A161" s="224"/>
      <c r="B161" s="227"/>
      <c r="C161" s="224"/>
      <c r="D161" s="224"/>
      <c r="E161" s="226"/>
      <c r="F161" s="227"/>
      <c r="G161" s="214"/>
    </row>
    <row r="162" spans="1:7" ht="15.75">
      <c r="A162" s="224"/>
      <c r="B162" s="227"/>
      <c r="C162" s="224"/>
      <c r="D162" s="224"/>
      <c r="E162" s="226"/>
      <c r="F162" s="227"/>
      <c r="G162" s="214"/>
    </row>
    <row r="163" spans="1:7" ht="15.75">
      <c r="A163" s="224"/>
      <c r="B163" s="227"/>
      <c r="C163" s="224"/>
      <c r="D163" s="224"/>
      <c r="E163" s="226"/>
      <c r="F163" s="227"/>
      <c r="G163" s="214"/>
    </row>
    <row r="164" spans="1:7" ht="15.75">
      <c r="A164" s="224"/>
      <c r="B164" s="227"/>
      <c r="C164" s="224"/>
      <c r="D164" s="224"/>
      <c r="E164" s="226"/>
      <c r="F164" s="227"/>
      <c r="G164" s="214"/>
    </row>
    <row r="165" spans="1:7" ht="15.75">
      <c r="A165" s="224"/>
      <c r="B165" s="227"/>
      <c r="C165" s="224"/>
      <c r="D165" s="224"/>
      <c r="E165" s="226"/>
      <c r="F165" s="227"/>
      <c r="G165" s="214"/>
    </row>
    <row r="166" spans="1:7" ht="15.75">
      <c r="A166" s="224"/>
      <c r="B166" s="227"/>
      <c r="C166" s="224"/>
      <c r="D166" s="224"/>
      <c r="E166" s="226"/>
      <c r="F166" s="227"/>
      <c r="G166" s="214"/>
    </row>
    <row r="167" spans="1:7" ht="15.75">
      <c r="A167" s="224"/>
      <c r="B167" s="227"/>
      <c r="C167" s="224"/>
      <c r="D167" s="224"/>
      <c r="E167" s="226"/>
      <c r="F167" s="227"/>
      <c r="G167" s="214"/>
    </row>
    <row r="168" spans="1:7" ht="15.75">
      <c r="A168" s="224"/>
      <c r="B168" s="227"/>
      <c r="C168" s="224"/>
      <c r="D168" s="224"/>
      <c r="E168" s="226"/>
      <c r="F168" s="227"/>
      <c r="G168" s="214"/>
    </row>
    <row r="169" spans="1:7" ht="15.75">
      <c r="A169" s="224"/>
      <c r="B169" s="227"/>
      <c r="C169" s="224"/>
      <c r="D169" s="224"/>
      <c r="E169" s="226"/>
      <c r="F169" s="227"/>
      <c r="G169" s="214"/>
    </row>
    <row r="170" spans="1:7" ht="15.75">
      <c r="A170" s="224"/>
      <c r="B170" s="227"/>
      <c r="C170" s="224"/>
      <c r="D170" s="224"/>
      <c r="E170" s="226"/>
      <c r="F170" s="227"/>
      <c r="G170" s="214"/>
    </row>
    <row r="171" spans="1:7" ht="15.75">
      <c r="A171" s="224"/>
      <c r="B171" s="227"/>
      <c r="C171" s="224"/>
      <c r="D171" s="224"/>
      <c r="E171" s="226"/>
      <c r="F171" s="227"/>
      <c r="G171" s="214"/>
    </row>
    <row r="172" spans="1:7" ht="15.75">
      <c r="A172" s="224"/>
      <c r="B172" s="227"/>
      <c r="C172" s="224"/>
      <c r="D172" s="224"/>
      <c r="E172" s="226"/>
      <c r="F172" s="227"/>
      <c r="G172" s="214"/>
    </row>
    <row r="173" spans="1:7" ht="15.75">
      <c r="A173" s="224"/>
      <c r="B173" s="227"/>
      <c r="C173" s="224"/>
      <c r="D173" s="224"/>
      <c r="E173" s="226"/>
      <c r="F173" s="227"/>
      <c r="G173" s="214"/>
    </row>
    <row r="174" spans="1:7" ht="15.75">
      <c r="A174" s="224"/>
      <c r="B174" s="227"/>
      <c r="C174" s="224"/>
      <c r="D174" s="224"/>
      <c r="E174" s="226"/>
      <c r="F174" s="227"/>
      <c r="G174" s="214"/>
    </row>
    <row r="175" spans="1:7" ht="15.75">
      <c r="A175" s="224"/>
      <c r="B175" s="227"/>
      <c r="C175" s="224"/>
      <c r="D175" s="224"/>
      <c r="E175" s="226"/>
      <c r="F175" s="227"/>
      <c r="G175" s="214"/>
    </row>
    <row r="176" spans="1:7" ht="15.75">
      <c r="A176" s="224"/>
      <c r="B176" s="227"/>
      <c r="C176" s="224"/>
      <c r="D176" s="224"/>
      <c r="E176" s="226"/>
      <c r="F176" s="227"/>
      <c r="G176" s="214"/>
    </row>
    <row r="177" spans="1:7" ht="15.75">
      <c r="A177" s="224"/>
      <c r="B177" s="227"/>
      <c r="C177" s="224"/>
      <c r="D177" s="224"/>
      <c r="E177" s="226"/>
      <c r="F177" s="227"/>
      <c r="G177" s="214"/>
    </row>
    <row r="178" spans="1:7" ht="15.75">
      <c r="A178" s="224"/>
      <c r="B178" s="227"/>
      <c r="C178" s="224"/>
      <c r="D178" s="224"/>
      <c r="E178" s="226"/>
      <c r="F178" s="227"/>
      <c r="G178" s="214"/>
    </row>
    <row r="179" spans="1:7" ht="15.75">
      <c r="A179" s="224"/>
      <c r="B179" s="227"/>
      <c r="C179" s="224"/>
      <c r="D179" s="224"/>
      <c r="E179" s="226"/>
      <c r="F179" s="227"/>
      <c r="G179" s="214"/>
    </row>
    <row r="180" spans="1:7" ht="15.75">
      <c r="A180" s="224"/>
      <c r="B180" s="227"/>
      <c r="C180" s="224"/>
      <c r="D180" s="224"/>
      <c r="E180" s="226"/>
      <c r="F180" s="227"/>
      <c r="G180" s="214"/>
    </row>
    <row r="181" spans="1:7" ht="15.75">
      <c r="A181" s="224"/>
      <c r="B181" s="227"/>
      <c r="C181" s="224"/>
      <c r="D181" s="224"/>
      <c r="E181" s="226"/>
      <c r="F181" s="227"/>
      <c r="G181" s="214"/>
    </row>
    <row r="182" spans="1:7" ht="15.75">
      <c r="A182" s="224"/>
      <c r="B182" s="227"/>
      <c r="C182" s="224"/>
      <c r="D182" s="224"/>
      <c r="E182" s="226"/>
      <c r="F182" s="227"/>
      <c r="G182" s="214"/>
    </row>
    <row r="183" spans="1:7" ht="15.75">
      <c r="A183" s="224"/>
      <c r="B183" s="227"/>
      <c r="C183" s="224"/>
      <c r="D183" s="224"/>
      <c r="E183" s="226"/>
      <c r="F183" s="227"/>
      <c r="G183" s="214"/>
    </row>
    <row r="184" spans="1:7" ht="15.75">
      <c r="A184" s="224"/>
      <c r="B184" s="227"/>
      <c r="C184" s="224"/>
      <c r="D184" s="224"/>
      <c r="E184" s="226"/>
      <c r="F184" s="227"/>
      <c r="G184" s="214"/>
    </row>
    <row r="185" spans="1:7" ht="15.75">
      <c r="A185" s="224"/>
      <c r="B185" s="227"/>
      <c r="C185" s="224"/>
      <c r="D185" s="224"/>
      <c r="E185" s="226"/>
      <c r="F185" s="227"/>
      <c r="G185" s="214"/>
    </row>
    <row r="186" spans="1:7" ht="15.75">
      <c r="A186" s="224"/>
      <c r="B186" s="227"/>
      <c r="C186" s="224"/>
      <c r="D186" s="224"/>
      <c r="E186" s="226"/>
      <c r="F186" s="227"/>
      <c r="G186" s="214"/>
    </row>
    <row r="187" spans="1:7" ht="15.75">
      <c r="A187" s="224"/>
      <c r="B187" s="227"/>
      <c r="C187" s="224"/>
      <c r="D187" s="224"/>
      <c r="E187" s="226"/>
      <c r="F187" s="227"/>
      <c r="G187" s="214"/>
    </row>
    <row r="188" spans="1:7" ht="15.75">
      <c r="A188" s="224"/>
      <c r="B188" s="227"/>
      <c r="C188" s="224"/>
      <c r="D188" s="224"/>
      <c r="E188" s="226"/>
      <c r="F188" s="227"/>
      <c r="G188" s="214"/>
    </row>
    <row r="189" spans="1:7" ht="15.75">
      <c r="A189" s="224"/>
      <c r="B189" s="227"/>
      <c r="C189" s="224"/>
      <c r="D189" s="224"/>
      <c r="E189" s="226"/>
      <c r="F189" s="227"/>
      <c r="G189" s="214"/>
    </row>
    <row r="190" spans="1:7" ht="15.75">
      <c r="A190" s="224"/>
      <c r="B190" s="227"/>
      <c r="C190" s="224"/>
      <c r="D190" s="224"/>
      <c r="E190" s="226"/>
      <c r="F190" s="227"/>
      <c r="G190" s="214"/>
    </row>
    <row r="191" spans="1:7" ht="15.75">
      <c r="A191" s="224"/>
      <c r="B191" s="227"/>
      <c r="C191" s="224"/>
      <c r="D191" s="224"/>
      <c r="E191" s="226"/>
      <c r="F191" s="227"/>
      <c r="G191" s="214"/>
    </row>
    <row r="192" spans="1:7" ht="15.75">
      <c r="A192" s="224"/>
      <c r="B192" s="227"/>
      <c r="C192" s="224"/>
      <c r="D192" s="224"/>
      <c r="E192" s="226"/>
      <c r="F192" s="227"/>
      <c r="G192" s="214"/>
    </row>
    <row r="193" spans="1:7" ht="15.75">
      <c r="A193" s="224"/>
      <c r="B193" s="227"/>
      <c r="C193" s="224"/>
      <c r="D193" s="224"/>
      <c r="E193" s="226"/>
      <c r="F193" s="227"/>
      <c r="G193" s="214"/>
    </row>
    <row r="194" spans="1:7" ht="15.75">
      <c r="A194" s="224"/>
      <c r="B194" s="227"/>
      <c r="C194" s="224"/>
      <c r="D194" s="224"/>
      <c r="E194" s="226"/>
      <c r="F194" s="227"/>
      <c r="G194" s="214"/>
    </row>
    <row r="195" spans="1:7" ht="15.75">
      <c r="A195" s="224"/>
      <c r="B195" s="227"/>
      <c r="C195" s="224"/>
      <c r="D195" s="224"/>
      <c r="E195" s="226"/>
      <c r="F195" s="227"/>
      <c r="G195" s="214"/>
    </row>
    <row r="196" spans="1:7" ht="15.75">
      <c r="A196" s="224"/>
      <c r="B196" s="227"/>
      <c r="C196" s="224"/>
      <c r="D196" s="224"/>
      <c r="E196" s="226"/>
      <c r="F196" s="227"/>
      <c r="G196" s="214"/>
    </row>
    <row r="197" spans="1:7" ht="15.75">
      <c r="A197" s="224"/>
      <c r="B197" s="227"/>
      <c r="C197" s="224"/>
      <c r="D197" s="224"/>
      <c r="E197" s="226"/>
      <c r="F197" s="227"/>
      <c r="G197" s="214"/>
    </row>
    <row r="198" spans="1:7" ht="15.75">
      <c r="A198" s="224"/>
      <c r="B198" s="227"/>
      <c r="C198" s="224"/>
      <c r="D198" s="224"/>
      <c r="E198" s="226"/>
      <c r="F198" s="227"/>
      <c r="G198" s="214"/>
    </row>
    <row r="199" spans="1:7" ht="15.75">
      <c r="A199" s="224"/>
      <c r="B199" s="227"/>
      <c r="C199" s="224"/>
      <c r="D199" s="224"/>
      <c r="E199" s="226"/>
      <c r="F199" s="227"/>
      <c r="G199" s="214"/>
    </row>
    <row r="200" spans="1:7" ht="15.75">
      <c r="A200" s="224"/>
      <c r="B200" s="227"/>
      <c r="C200" s="224"/>
      <c r="D200" s="224"/>
      <c r="E200" s="226"/>
      <c r="F200" s="227"/>
      <c r="G200" s="214"/>
    </row>
    <row r="201" spans="1:7" ht="15.75">
      <c r="A201" s="224"/>
      <c r="B201" s="227"/>
      <c r="C201" s="224"/>
      <c r="D201" s="224"/>
      <c r="E201" s="226"/>
      <c r="F201" s="227"/>
      <c r="G201" s="214"/>
    </row>
    <row r="202" spans="1:7" ht="15.75">
      <c r="A202" s="224"/>
      <c r="B202" s="227"/>
      <c r="C202" s="224"/>
      <c r="D202" s="224"/>
      <c r="E202" s="226"/>
      <c r="F202" s="227"/>
      <c r="G202" s="214"/>
    </row>
    <row r="203" spans="1:7" ht="15.75">
      <c r="A203" s="224"/>
      <c r="B203" s="227"/>
      <c r="C203" s="224"/>
      <c r="D203" s="224"/>
      <c r="E203" s="226"/>
      <c r="F203" s="227"/>
      <c r="G203" s="214"/>
    </row>
    <row r="204" spans="1:7" ht="15.75">
      <c r="A204" s="224"/>
      <c r="B204" s="227"/>
      <c r="C204" s="224"/>
      <c r="D204" s="224"/>
      <c r="E204" s="226"/>
      <c r="F204" s="227"/>
      <c r="G204" s="214"/>
    </row>
    <row r="205" spans="1:7" ht="15.75">
      <c r="A205" s="224"/>
      <c r="B205" s="227"/>
      <c r="C205" s="224"/>
      <c r="D205" s="224"/>
      <c r="E205" s="226"/>
      <c r="F205" s="227"/>
      <c r="G205" s="214"/>
    </row>
    <row r="206" spans="1:7" ht="15.75">
      <c r="A206" s="224"/>
      <c r="B206" s="227"/>
      <c r="C206" s="224"/>
      <c r="D206" s="224"/>
      <c r="E206" s="226"/>
      <c r="F206" s="227"/>
      <c r="G206" s="214"/>
    </row>
    <row r="207" spans="1:7" ht="15.75">
      <c r="A207" s="224"/>
      <c r="B207" s="227"/>
      <c r="C207" s="224"/>
      <c r="D207" s="224"/>
      <c r="E207" s="226"/>
      <c r="F207" s="227"/>
      <c r="G207" s="214"/>
    </row>
    <row r="208" spans="1:7" ht="15.75">
      <c r="A208" s="224"/>
      <c r="B208" s="227"/>
      <c r="C208" s="224"/>
      <c r="D208" s="224"/>
      <c r="E208" s="226"/>
      <c r="F208" s="227"/>
      <c r="G208" s="214"/>
    </row>
    <row r="209" spans="1:7" ht="15.75">
      <c r="A209" s="224"/>
      <c r="B209" s="227"/>
      <c r="C209" s="224"/>
      <c r="D209" s="224"/>
      <c r="E209" s="226"/>
      <c r="F209" s="227"/>
      <c r="G209" s="214"/>
    </row>
    <row r="210" spans="1:7" ht="15.75">
      <c r="A210" s="224"/>
      <c r="B210" s="227"/>
      <c r="C210" s="224"/>
      <c r="D210" s="224"/>
      <c r="E210" s="226"/>
      <c r="F210" s="227"/>
      <c r="G210" s="214"/>
    </row>
    <row r="211" spans="1:7" ht="15.75">
      <c r="A211" s="224"/>
      <c r="B211" s="227"/>
      <c r="C211" s="224"/>
      <c r="D211" s="224"/>
      <c r="E211" s="226"/>
      <c r="F211" s="227"/>
      <c r="G211" s="214"/>
    </row>
    <row r="212" spans="1:7" ht="15.75">
      <c r="A212" s="224"/>
      <c r="B212" s="227"/>
      <c r="C212" s="224"/>
      <c r="D212" s="224"/>
      <c r="E212" s="226"/>
      <c r="F212" s="227"/>
      <c r="G212" s="214"/>
    </row>
    <row r="213" spans="1:7" ht="15.75">
      <c r="A213" s="224"/>
      <c r="B213" s="227"/>
      <c r="C213" s="224"/>
      <c r="D213" s="224"/>
      <c r="E213" s="226"/>
      <c r="F213" s="227"/>
      <c r="G213" s="214"/>
    </row>
    <row r="214" spans="1:7" ht="15.75">
      <c r="A214" s="224"/>
      <c r="B214" s="227"/>
      <c r="C214" s="224"/>
      <c r="D214" s="224"/>
      <c r="E214" s="226"/>
      <c r="F214" s="227"/>
      <c r="G214" s="214"/>
    </row>
    <row r="215" spans="1:7" ht="15.75">
      <c r="A215" s="224"/>
      <c r="B215" s="227"/>
      <c r="C215" s="224"/>
      <c r="D215" s="224"/>
      <c r="E215" s="226"/>
      <c r="F215" s="227"/>
      <c r="G215" s="214"/>
    </row>
    <row r="216" spans="1:7" ht="15.75">
      <c r="A216" s="224"/>
      <c r="B216" s="227"/>
      <c r="C216" s="224"/>
      <c r="D216" s="224"/>
      <c r="E216" s="226"/>
      <c r="F216" s="227"/>
      <c r="G216" s="214"/>
    </row>
    <row r="217" spans="1:7" ht="15.75">
      <c r="A217" s="224"/>
      <c r="B217" s="227"/>
      <c r="C217" s="224"/>
      <c r="D217" s="224"/>
      <c r="E217" s="226"/>
      <c r="F217" s="227"/>
      <c r="G217" s="214"/>
    </row>
    <row r="218" spans="1:7" ht="15.75">
      <c r="A218" s="224"/>
      <c r="B218" s="227"/>
      <c r="C218" s="224"/>
      <c r="D218" s="224"/>
      <c r="E218" s="226"/>
      <c r="F218" s="227"/>
      <c r="G218" s="214"/>
    </row>
    <row r="219" spans="1:7" ht="15.75">
      <c r="A219" s="224"/>
      <c r="B219" s="227"/>
      <c r="C219" s="224"/>
      <c r="D219" s="224"/>
      <c r="E219" s="226"/>
      <c r="F219" s="227"/>
      <c r="G219" s="214"/>
    </row>
    <row r="220" spans="1:7" ht="15.75">
      <c r="A220" s="224"/>
      <c r="B220" s="227"/>
      <c r="C220" s="224"/>
      <c r="D220" s="224"/>
      <c r="E220" s="226"/>
      <c r="F220" s="227"/>
      <c r="G220" s="214"/>
    </row>
    <row r="221" spans="1:7" ht="15.75">
      <c r="A221" s="224"/>
      <c r="B221" s="227"/>
      <c r="C221" s="224"/>
      <c r="D221" s="224"/>
      <c r="E221" s="226"/>
      <c r="F221" s="227"/>
      <c r="G221" s="214"/>
    </row>
    <row r="222" spans="1:7" ht="15.75">
      <c r="A222" s="224"/>
      <c r="B222" s="227"/>
      <c r="C222" s="224"/>
      <c r="D222" s="224"/>
      <c r="E222" s="226"/>
      <c r="F222" s="227"/>
      <c r="G222" s="214"/>
    </row>
    <row r="223" spans="1:7" ht="15.75">
      <c r="A223" s="224"/>
      <c r="B223" s="227"/>
      <c r="C223" s="224"/>
      <c r="D223" s="224"/>
      <c r="E223" s="226"/>
      <c r="F223" s="227"/>
      <c r="G223" s="214"/>
    </row>
    <row r="224" spans="1:7" ht="15.75">
      <c r="A224" s="224"/>
      <c r="B224" s="227"/>
      <c r="C224" s="224"/>
      <c r="D224" s="224"/>
      <c r="E224" s="226"/>
      <c r="F224" s="227"/>
      <c r="G224" s="214"/>
    </row>
    <row r="225" spans="1:7" ht="15.75">
      <c r="A225" s="224"/>
      <c r="B225" s="227"/>
      <c r="C225" s="224"/>
      <c r="D225" s="224"/>
      <c r="E225" s="226"/>
      <c r="F225" s="227"/>
      <c r="G225" s="214"/>
    </row>
    <row r="226" spans="1:7" ht="15.75">
      <c r="A226" s="224"/>
      <c r="B226" s="227"/>
      <c r="C226" s="224"/>
      <c r="D226" s="224"/>
      <c r="E226" s="226"/>
      <c r="F226" s="227"/>
      <c r="G226" s="214"/>
    </row>
    <row r="227" spans="1:7" ht="15.75">
      <c r="A227" s="224"/>
      <c r="B227" s="227"/>
      <c r="C227" s="224"/>
      <c r="D227" s="224"/>
      <c r="E227" s="226"/>
      <c r="F227" s="227"/>
      <c r="G227" s="214"/>
    </row>
    <row r="228" spans="1:7" ht="15.75">
      <c r="A228" s="224"/>
      <c r="B228" s="227"/>
      <c r="C228" s="224"/>
      <c r="D228" s="224"/>
      <c r="E228" s="226"/>
      <c r="F228" s="227"/>
      <c r="G228" s="214"/>
    </row>
    <row r="229" spans="1:7" ht="15.75">
      <c r="A229" s="224"/>
      <c r="B229" s="227"/>
      <c r="C229" s="224"/>
      <c r="D229" s="224"/>
      <c r="E229" s="226"/>
      <c r="F229" s="227"/>
      <c r="G229" s="214"/>
    </row>
    <row r="230" spans="1:7" ht="15.75">
      <c r="A230" s="224"/>
      <c r="B230" s="227"/>
      <c r="C230" s="224"/>
      <c r="D230" s="224"/>
      <c r="E230" s="226"/>
      <c r="F230" s="227"/>
      <c r="G230" s="214"/>
    </row>
    <row r="231" spans="1:7" ht="15.75">
      <c r="A231" s="224"/>
      <c r="B231" s="227"/>
      <c r="C231" s="224"/>
      <c r="D231" s="224"/>
      <c r="E231" s="226"/>
      <c r="F231" s="227"/>
      <c r="G231" s="214"/>
    </row>
    <row r="232" spans="1:7" ht="15.75">
      <c r="A232" s="224"/>
      <c r="B232" s="227"/>
      <c r="C232" s="224"/>
      <c r="D232" s="224"/>
      <c r="E232" s="226"/>
      <c r="F232" s="227"/>
      <c r="G232" s="214"/>
    </row>
    <row r="233" spans="1:7" ht="15.75">
      <c r="A233" s="224"/>
      <c r="B233" s="227"/>
      <c r="C233" s="224"/>
      <c r="D233" s="224"/>
      <c r="E233" s="226"/>
      <c r="F233" s="227"/>
      <c r="G233" s="214"/>
    </row>
    <row r="234" spans="1:7" ht="15.75">
      <c r="A234" s="224"/>
      <c r="B234" s="227"/>
      <c r="C234" s="224"/>
      <c r="D234" s="224"/>
      <c r="E234" s="226"/>
      <c r="F234" s="227"/>
      <c r="G234" s="214"/>
    </row>
    <row r="235" spans="1:7" ht="15.75">
      <c r="A235" s="224"/>
      <c r="B235" s="227"/>
      <c r="C235" s="224"/>
      <c r="D235" s="224"/>
      <c r="E235" s="226"/>
      <c r="F235" s="227"/>
      <c r="G235" s="214"/>
    </row>
    <row r="236" spans="1:7" ht="15.75">
      <c r="A236" s="224"/>
      <c r="B236" s="227"/>
      <c r="C236" s="224"/>
      <c r="D236" s="224"/>
      <c r="E236" s="226"/>
      <c r="F236" s="227"/>
      <c r="G236" s="214"/>
    </row>
    <row r="237" spans="1:7" ht="15.75">
      <c r="A237" s="224"/>
      <c r="B237" s="227"/>
      <c r="C237" s="224"/>
      <c r="D237" s="224"/>
      <c r="E237" s="226"/>
      <c r="F237" s="227"/>
      <c r="G237" s="214"/>
    </row>
    <row r="238" spans="1:7" ht="15.75">
      <c r="A238" s="224"/>
      <c r="B238" s="227"/>
      <c r="C238" s="224"/>
      <c r="D238" s="224"/>
      <c r="E238" s="226"/>
      <c r="F238" s="227"/>
      <c r="G238" s="214"/>
    </row>
    <row r="239" spans="1:7" ht="15.75">
      <c r="A239" s="224"/>
      <c r="B239" s="227"/>
      <c r="C239" s="224"/>
      <c r="D239" s="224"/>
      <c r="E239" s="226"/>
      <c r="F239" s="227"/>
      <c r="G239" s="214"/>
    </row>
    <row r="240" spans="1:7" ht="15.75">
      <c r="A240" s="224"/>
      <c r="B240" s="227"/>
      <c r="C240" s="224"/>
      <c r="D240" s="224"/>
      <c r="E240" s="226"/>
      <c r="F240" s="227"/>
      <c r="G240" s="214"/>
    </row>
    <row r="241" spans="1:7" ht="15.75">
      <c r="A241" s="224"/>
      <c r="B241" s="227"/>
      <c r="C241" s="224"/>
      <c r="D241" s="224"/>
      <c r="E241" s="226"/>
      <c r="F241" s="227"/>
      <c r="G241" s="214"/>
    </row>
    <row r="242" spans="1:7" ht="15.75">
      <c r="A242" s="224"/>
      <c r="B242" s="227"/>
      <c r="C242" s="224"/>
      <c r="D242" s="224"/>
      <c r="E242" s="226"/>
      <c r="F242" s="227"/>
      <c r="G242" s="214"/>
    </row>
    <row r="243" spans="1:7" ht="15.75">
      <c r="A243" s="224"/>
      <c r="B243" s="227"/>
      <c r="C243" s="224"/>
      <c r="D243" s="224"/>
      <c r="E243" s="226"/>
      <c r="F243" s="227"/>
      <c r="G243" s="214"/>
    </row>
    <row r="244" spans="1:7" ht="15.75">
      <c r="A244" s="224"/>
      <c r="B244" s="227"/>
      <c r="C244" s="224"/>
      <c r="D244" s="224"/>
      <c r="E244" s="226"/>
      <c r="F244" s="227"/>
      <c r="G244" s="214"/>
    </row>
    <row r="245" spans="1:7" ht="15.75">
      <c r="A245" s="224"/>
      <c r="B245" s="227"/>
      <c r="C245" s="224"/>
      <c r="D245" s="224"/>
      <c r="E245" s="226"/>
      <c r="F245" s="227"/>
      <c r="G245" s="214"/>
    </row>
    <row r="246" spans="1:7" ht="15.75">
      <c r="A246" s="224"/>
      <c r="B246" s="227"/>
      <c r="C246" s="224"/>
      <c r="D246" s="224"/>
      <c r="E246" s="226"/>
      <c r="F246" s="227"/>
      <c r="G246" s="214"/>
    </row>
    <row r="247" spans="1:7" ht="15.75">
      <c r="A247" s="224"/>
      <c r="B247" s="227"/>
      <c r="C247" s="224"/>
      <c r="D247" s="224"/>
      <c r="E247" s="226"/>
      <c r="F247" s="227"/>
      <c r="G247" s="214"/>
    </row>
    <row r="248" spans="1:7" ht="15.75">
      <c r="A248" s="224"/>
      <c r="B248" s="227"/>
      <c r="C248" s="224"/>
      <c r="D248" s="224"/>
      <c r="E248" s="226"/>
      <c r="F248" s="227"/>
      <c r="G248" s="214"/>
    </row>
    <row r="249" spans="1:7" ht="15.75">
      <c r="A249" s="224"/>
      <c r="B249" s="227"/>
      <c r="C249" s="224"/>
      <c r="D249" s="224"/>
      <c r="E249" s="226"/>
      <c r="F249" s="227"/>
      <c r="G249" s="214"/>
    </row>
    <row r="250" spans="1:7" ht="15.75">
      <c r="A250" s="224"/>
      <c r="B250" s="227"/>
      <c r="C250" s="224"/>
      <c r="D250" s="224"/>
      <c r="E250" s="226"/>
      <c r="F250" s="227"/>
      <c r="G250" s="214"/>
    </row>
    <row r="251" spans="1:7" ht="15.75">
      <c r="A251" s="224"/>
      <c r="B251" s="227"/>
      <c r="C251" s="224"/>
      <c r="D251" s="224"/>
      <c r="E251" s="226"/>
      <c r="F251" s="227"/>
      <c r="G251" s="214"/>
    </row>
    <row r="252" spans="1:7" ht="15.75">
      <c r="A252" s="224"/>
      <c r="B252" s="227"/>
      <c r="C252" s="224"/>
      <c r="D252" s="224"/>
      <c r="E252" s="226"/>
      <c r="F252" s="227"/>
      <c r="G252" s="214"/>
    </row>
    <row r="253" spans="1:7" ht="15.75">
      <c r="A253" s="224"/>
      <c r="B253" s="227"/>
      <c r="C253" s="224"/>
      <c r="D253" s="224"/>
      <c r="E253" s="226"/>
      <c r="F253" s="227"/>
      <c r="G253" s="214"/>
    </row>
    <row r="254" spans="1:7" ht="15.75">
      <c r="A254" s="224"/>
      <c r="B254" s="227"/>
      <c r="C254" s="224"/>
      <c r="D254" s="224"/>
      <c r="E254" s="226"/>
      <c r="F254" s="227"/>
      <c r="G254" s="214"/>
    </row>
    <row r="255" spans="1:7" ht="15.75">
      <c r="A255" s="224"/>
      <c r="B255" s="227"/>
      <c r="C255" s="224"/>
      <c r="D255" s="224"/>
      <c r="E255" s="226"/>
      <c r="F255" s="227"/>
      <c r="G255" s="214"/>
    </row>
    <row r="256" spans="1:7" ht="15.75">
      <c r="A256" s="224"/>
      <c r="B256" s="227"/>
      <c r="C256" s="224"/>
      <c r="D256" s="224"/>
      <c r="E256" s="226"/>
      <c r="F256" s="227"/>
      <c r="G256" s="214"/>
    </row>
    <row r="257" spans="1:7" ht="15.75">
      <c r="A257" s="224"/>
      <c r="B257" s="227"/>
      <c r="C257" s="224"/>
      <c r="D257" s="224"/>
      <c r="E257" s="226"/>
      <c r="F257" s="227"/>
      <c r="G257" s="214"/>
    </row>
    <row r="258" spans="1:7" ht="15.75">
      <c r="A258" s="224"/>
      <c r="B258" s="227"/>
      <c r="C258" s="224"/>
      <c r="D258" s="224"/>
      <c r="E258" s="226"/>
      <c r="F258" s="227"/>
      <c r="G258" s="214"/>
    </row>
    <row r="259" spans="1:7" ht="15.75">
      <c r="A259" s="224"/>
      <c r="B259" s="227"/>
      <c r="C259" s="224"/>
      <c r="D259" s="224"/>
      <c r="E259" s="226"/>
      <c r="F259" s="227"/>
      <c r="G259" s="214"/>
    </row>
    <row r="260" spans="1:7" ht="15.75">
      <c r="A260" s="224"/>
      <c r="B260" s="227"/>
      <c r="C260" s="224"/>
      <c r="D260" s="224"/>
      <c r="E260" s="226"/>
      <c r="F260" s="227"/>
      <c r="G260" s="214"/>
    </row>
    <row r="261" spans="1:7" ht="15.75">
      <c r="A261" s="224"/>
      <c r="B261" s="227"/>
      <c r="C261" s="224"/>
      <c r="D261" s="224"/>
      <c r="E261" s="226"/>
      <c r="F261" s="227"/>
      <c r="G261" s="214"/>
    </row>
    <row r="262" spans="1:7" ht="15.75">
      <c r="A262" s="224"/>
      <c r="B262" s="227"/>
      <c r="C262" s="224"/>
      <c r="D262" s="224"/>
      <c r="E262" s="226"/>
      <c r="F262" s="227"/>
      <c r="G262" s="214"/>
    </row>
    <row r="263" spans="1:7" ht="15.75">
      <c r="A263" s="224"/>
      <c r="B263" s="227"/>
      <c r="C263" s="224"/>
      <c r="D263" s="224"/>
      <c r="E263" s="226"/>
      <c r="F263" s="227"/>
      <c r="G263" s="214"/>
    </row>
    <row r="264" spans="1:7" ht="15.75">
      <c r="A264" s="224"/>
      <c r="B264" s="227"/>
      <c r="C264" s="224"/>
      <c r="D264" s="224"/>
      <c r="E264" s="226"/>
      <c r="F264" s="227"/>
      <c r="G264" s="21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SUMMARY PAGE</vt:lpstr>
      <vt:lpstr>OVERHEAD TANK</vt:lpstr>
      <vt:lpstr>BUILDING BLOCK</vt:lpstr>
      <vt:lpstr>PMS SHED-OTHERS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Mojisola Coker</cp:lastModifiedBy>
  <dcterms:created xsi:type="dcterms:W3CDTF">2024-11-27T09:12:01Z</dcterms:created>
  <dcterms:modified xsi:type="dcterms:W3CDTF">2025-01-28T09:29:27Z</dcterms:modified>
</cp:coreProperties>
</file>